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290B975-51EB-414B-BF8F-45EC5359D9F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<sst xmlns="http://schemas.openxmlformats.org/spreadsheetml/2006/main" count="87" uniqueCount="77">
  <si>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</si>
  <si>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</si>
  <si>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</si>
  <si>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</si>
  <si>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</si>
  <si>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</si>
  <si>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</si>
  <si>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</si>
  <si>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</si>
  <si>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</si>
  <si>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</si>
  <si>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</si>
  <si>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</si>
  <si>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</si>
  <si>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</si>
  <si>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</si>
  <si>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</si>
  <si>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</si>
  <si>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</si>
  <si>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</si>
  <si>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</si>
  <si>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</si>
  <si>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</si>
  <si>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</si>
  <si>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</si>
  <si>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</si>
  <si>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</si>
  <si>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</si>
  <si>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</si>
  <si>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</si>
  <si>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</si>
  <si>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</si>
  <si>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</si>
  <si>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</si>
  <si>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</si>
  <si>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</si>
  <si>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</si>
  <si>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</si>
  <si>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</si>
  <si>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</si>
  <si>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</si>
  <si>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</si>
  <si>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</si>
  <si>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</si>
  <si>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</si>
  <si>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</si>
  <si>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</si>
  <si>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</si>
  <si>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</si>
  <si>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</si>
  <si>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</si>
  <si>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</si>
  <si>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</si>
  <si>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</si>
  <si>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</si>
  <si>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</si>
  <si>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</si>
  <si>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</si>
  <si>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</si>
  <si>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</si>
  <si>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</si>
  <si>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</si>
  <si>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코어i3-10세대 10105F (코멧레이크S 리프레시) (정품)</t>
    <phoneticPr fontId="1" type="noConversion"/>
  </si>
  <si>
    <t>MSI H510M-A PRO</t>
    <phoneticPr fontId="1" type="noConversion"/>
  </si>
  <si>
    <t>삼성전자 DDR4-3200 (16GB)</t>
    <phoneticPr fontId="1" type="noConversion"/>
  </si>
  <si>
    <t>MSI 지포스 GT1030 에어로 ITX OC D4 2GB</t>
    <phoneticPr fontId="1" type="noConversion"/>
  </si>
  <si>
    <t>삼성전자 980 M.2 NVMe (500GB)</t>
    <phoneticPr fontId="1" type="noConversion"/>
  </si>
  <si>
    <t>앱코 NCORE 커넬 강화유리</t>
    <phoneticPr fontId="1" type="noConversion"/>
  </si>
  <si>
    <t>마이크로닉스 COOLMAX VISION II 500W</t>
    <phoneticPr fontId="1" type="noConversion"/>
  </si>
  <si>
    <t>배주환</t>
    <phoneticPr fontId="1" type="noConversion"/>
  </si>
  <si>
    <t>010-3227-2054</t>
    <phoneticPr fontId="1" type="noConversion"/>
  </si>
  <si>
    <t>리버텍 PIXELART PAQ2720F IPS QHD 리얼 75 무결점</t>
    <phoneticPr fontId="1" type="noConversion"/>
  </si>
  <si>
    <t>모니터</t>
    <phoneticPr fontId="1" type="noConversion"/>
  </si>
  <si>
    <t>키보드마우스 셋트</t>
    <phoneticPr fontId="1" type="noConversion"/>
  </si>
  <si>
    <t>키보드마우스</t>
    <phoneticPr fontId="1" type="noConversion"/>
  </si>
  <si>
    <t>패드</t>
    <phoneticPr fontId="1" type="noConversion"/>
  </si>
  <si>
    <t>마우스패드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</si>
</sst>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69</v>
      </c>
      <c r="C1" s="107" t="s">
        <v>61</v>
      </c>
      <c r="D1" s="108"/>
      <c r="E1" s="42"/>
      <c r="F1" s="43"/>
      <c r="G1" s="43"/>
      <c r="H1" s="44"/>
    </row>
    <row r="2" spans="1:9" ht="22.5" customHeight="1">
      <c r="A2" s="15" t="s">
        <v>40</v>
      </c>
      <c r="B2" s="20" t="s">
        <v>70</v>
      </c>
      <c r="C2" s="109"/>
      <c r="D2" s="110"/>
      <c r="E2" s="45"/>
      <c r="F2" s="46"/>
      <c r="G2" s="46"/>
      <c r="H2" s="47"/>
    </row>
    <row r="3" spans="1:9" ht="22.5" customHeight="1">
      <c r="A3" s="15" t="s">
        <v>41</v>
      </c>
      <c r="B3" s="17">
        <f ca="1">TODAY()</f>
        <v>44759</v>
      </c>
      <c r="C3" s="16" t="s">
        <v>42</v>
      </c>
      <c r="D3" s="19"/>
      <c r="E3" s="45"/>
      <c r="F3" s="46"/>
      <c r="G3" s="46"/>
      <c r="H3" s="47"/>
    </row>
    <row r="4" spans="1:9" ht="22.5" customHeight="1">
      <c r="A4" s="14" t="s">
        <v>39</v>
      </c>
      <c r="B4" s="111"/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54</v>
      </c>
      <c r="B6" s="98"/>
      <c r="C6" s="56" t="s">
        <v>62</v>
      </c>
      <c r="D6" s="57"/>
      <c r="E6" s="3" t="s">
        <v>6</v>
      </c>
      <c r="F6" s="6">
        <v>98000</v>
      </c>
      <c r="G6" s="3">
        <v>1</v>
      </c>
      <c r="H6" s="6">
        <f>F6*G6</f>
        <v>98000</v>
      </c>
      <c r="I6" s="2"/>
    </row>
    <row r="7" spans="1:9" ht="24" customHeight="1">
      <c r="A7" s="99"/>
      <c r="B7" s="100"/>
      <c r="C7" s="56"/>
      <c r="D7" s="57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99"/>
      <c r="B8" s="100"/>
      <c r="C8" s="58" t="s">
        <v>63</v>
      </c>
      <c r="D8" s="59"/>
      <c r="E8" s="3" t="s">
        <v>7</v>
      </c>
      <c r="F8" s="6">
        <v>86000</v>
      </c>
      <c r="G8" s="3">
        <v>1</v>
      </c>
      <c r="H8" s="6">
        <f t="shared" si="0"/>
        <v>86000</v>
      </c>
      <c r="I8" s="2"/>
    </row>
    <row r="9" spans="1:9" ht="37.5" customHeight="1">
      <c r="A9" s="99"/>
      <c r="B9" s="100"/>
      <c r="C9" s="56" t="s">
        <v>64</v>
      </c>
      <c r="D9" s="57"/>
      <c r="E9" s="3" t="s">
        <v>8</v>
      </c>
      <c r="F9" s="6">
        <v>79000</v>
      </c>
      <c r="G9" s="3">
        <v>1</v>
      </c>
      <c r="H9" s="6">
        <f t="shared" si="0"/>
        <v>79000</v>
      </c>
      <c r="I9" s="2"/>
    </row>
    <row r="10" spans="1:9" ht="24" customHeight="1">
      <c r="A10" s="99"/>
      <c r="B10" s="100"/>
      <c r="C10" s="56" t="s">
        <v>65</v>
      </c>
      <c r="D10" s="57"/>
      <c r="E10" s="3" t="s">
        <v>9</v>
      </c>
      <c r="F10" s="6">
        <v>119000</v>
      </c>
      <c r="G10" s="3">
        <v>1</v>
      </c>
      <c r="H10" s="6">
        <f t="shared" si="0"/>
        <v>119000</v>
      </c>
      <c r="I10" s="2"/>
    </row>
    <row r="11" spans="1:9" ht="24" customHeight="1">
      <c r="A11" s="99"/>
      <c r="B11" s="100"/>
      <c r="C11" s="120"/>
      <c r="D11" s="121"/>
      <c r="E11" s="3"/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122" t="s">
        <v>66</v>
      </c>
      <c r="D12" s="57"/>
      <c r="E12" s="3" t="s">
        <v>10</v>
      </c>
      <c r="F12" s="6">
        <v>88000</v>
      </c>
      <c r="G12" s="3">
        <v>1</v>
      </c>
      <c r="H12" s="6">
        <f t="shared" si="0"/>
        <v>88000</v>
      </c>
      <c r="I12" s="2"/>
    </row>
    <row r="13" spans="1:9" ht="24" customHeight="1">
      <c r="A13" s="99"/>
      <c r="B13" s="100"/>
      <c r="C13" s="87"/>
      <c r="D13" s="88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99"/>
      <c r="B14" s="100"/>
      <c r="C14" s="87" t="s">
        <v>67</v>
      </c>
      <c r="D14" s="88"/>
      <c r="E14" s="3" t="s">
        <v>11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99"/>
      <c r="B15" s="100"/>
      <c r="C15" s="87" t="s">
        <v>68</v>
      </c>
      <c r="D15" s="88"/>
      <c r="E15" s="3" t="s">
        <v>12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99"/>
      <c r="B16" s="100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9"/>
      <c r="B17" s="100"/>
      <c r="C17" s="90" t="s">
        <v>17</v>
      </c>
      <c r="D17" s="9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01" t="s">
        <v>55</v>
      </c>
      <c r="B20" s="102"/>
      <c r="C20" s="113" t="s">
        <v>16</v>
      </c>
      <c r="D20" s="113"/>
      <c r="E20" s="92">
        <f>SUM(H6:H19)</f>
        <v>599000</v>
      </c>
      <c r="F20" s="92"/>
      <c r="G20" s="27">
        <v>1</v>
      </c>
      <c r="H20" s="53" t="s">
        <v>18</v>
      </c>
      <c r="I20" s="2"/>
    </row>
    <row r="21" spans="1:9" ht="12.75" customHeight="1">
      <c r="A21" s="103"/>
      <c r="B21" s="104"/>
      <c r="C21" s="113"/>
      <c r="D21" s="113"/>
      <c r="E21" s="92">
        <f>E20*G20</f>
        <v>599000</v>
      </c>
      <c r="F21" s="92"/>
      <c r="G21" s="92"/>
      <c r="H21" s="53"/>
      <c r="I21" s="2"/>
    </row>
    <row r="22" spans="1:9" ht="12.75" customHeight="1">
      <c r="A22" s="103"/>
      <c r="B22" s="104"/>
      <c r="C22" s="113"/>
      <c r="D22" s="113"/>
      <c r="E22" s="92"/>
      <c r="F22" s="92"/>
      <c r="G22" s="92"/>
      <c r="H22" s="53"/>
      <c r="I22" s="2"/>
    </row>
    <row r="23" spans="1:9" ht="17.25" customHeight="1">
      <c r="A23" s="103"/>
      <c r="B23" s="104"/>
      <c r="C23" s="85" t="s">
        <v>21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5"/>
      <c r="B24" s="106"/>
      <c r="C24" s="87" t="s">
        <v>71</v>
      </c>
      <c r="D24" s="88"/>
      <c r="E24" t="s">
        <v>72</v>
      </c>
      <c r="F24" s="6">
        <v>169000</v>
      </c>
      <c r="G24" s="3">
        <v>1</v>
      </c>
      <c r="H24" s="6">
        <f>F24*G24</f>
        <v>169000</v>
      </c>
      <c r="I24" s="2"/>
    </row>
    <row r="25" spans="1:9" ht="25.15" customHeight="1">
      <c r="A25" s="69"/>
      <c r="B25" s="70"/>
      <c r="C25" s="89" t="s">
        <v>73</v>
      </c>
      <c r="D25" s="88"/>
      <c r="E25" s="5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1"/>
      <c r="B26" s="72"/>
      <c r="C26" s="89" t="s">
        <v>76</v>
      </c>
      <c r="D26" s="88"/>
      <c r="E26" s="5" t="s">
        <v>75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1"/>
      <c r="B27" s="72"/>
      <c r="C27" s="90"/>
      <c r="D27" s="91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90"/>
      <c r="D28" s="91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90"/>
      <c r="D29" s="91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90"/>
      <c r="D30" s="9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90"/>
      <c r="D31" s="91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29</v>
      </c>
      <c r="B33" s="33"/>
      <c r="C33" s="81" t="str">
        <f>IF(F37="현금(이체X)",Sheet2!C1,IF(F37="카드",Sheet2!C1,IF(F37="이체 및 현금영수증",Sheet2!C1,IF(F37="카드+현금",Sheet2!C2,IF(F37="이체 및 세금계산서",Sheet2!C1)))))</f>
        <v>선택사항</v>
      </c>
      <c r="D33" s="82"/>
      <c r="E33" s="93">
        <f>SUM(H24:H32)</f>
        <v>169000</v>
      </c>
      <c r="F33" s="94"/>
      <c r="G33" s="94"/>
      <c r="H33" s="51" t="s">
        <v>18</v>
      </c>
      <c r="I33" s="2"/>
    </row>
    <row r="34" spans="1:9" ht="14.25" customHeight="1">
      <c r="A34" s="34"/>
      <c r="B34" s="35"/>
      <c r="C34" s="83"/>
      <c r="D34" s="84"/>
      <c r="E34" s="95"/>
      <c r="F34" s="96"/>
      <c r="G34" s="96"/>
      <c r="H34" s="52"/>
      <c r="I34" s="2"/>
    </row>
    <row r="35" spans="1:9" ht="16.5" customHeight="1">
      <c r="A35" s="67" t="s">
        <v>32</v>
      </c>
      <c r="B35" s="68"/>
      <c r="C35" s="79"/>
      <c r="D35" s="80"/>
      <c r="E35" s="8" t="s">
        <v>4</v>
      </c>
      <c r="F35" s="62">
        <f>SUM(E21,E33)</f>
        <v>768000</v>
      </c>
      <c r="G35" s="62"/>
      <c r="H35" s="9" t="s">
        <v>18</v>
      </c>
      <c r="I35" s="2"/>
    </row>
    <row r="36" spans="1:9" ht="16.5" customHeight="1">
      <c r="A36" s="67" t="s">
        <v>31</v>
      </c>
      <c r="B36" s="68"/>
      <c r="C36" s="77"/>
      <c r="D36" s="78"/>
      <c r="E36" s="8" t="s">
        <v>19</v>
      </c>
      <c r="F36" s="60">
        <f>F35*1.1-F35</f>
        <v>76800.000000000116</v>
      </c>
      <c r="G36" s="61"/>
      <c r="H36" s="10"/>
      <c r="I36" s="2"/>
    </row>
    <row r="37" spans="1:9" ht="17.25" customHeight="1">
      <c r="A37" s="67" t="s">
        <v>27</v>
      </c>
      <c r="B37" s="68"/>
      <c r="C37" s="36"/>
      <c r="D37" s="37"/>
      <c r="E37" s="8" t="s">
        <v>26</v>
      </c>
      <c r="F37" s="75" t="s">
        <v>60</v>
      </c>
      <c r="G37" s="76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28</v>
      </c>
      <c r="B38" s="33"/>
      <c r="C38" s="38">
        <f>SUM(C35:C36)-C37</f>
        <v>0</v>
      </c>
      <c r="D38" s="39"/>
      <c r="E38" s="23" t="s">
        <v>27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20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844800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57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768000</v>
      </c>
    </row>
    <row r="5" spans="1:6">
      <c r="A5" t="s">
        <v>38</v>
      </c>
      <c r="B5">
        <f>B4*1.12</f>
        <v>860160.00000000012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2022-07-17T07:10:01Z</cp:lastPrinted>
  <dcterms:created xsi:type="dcterms:W3CDTF">2019-03-28T03:58:09Z</dcterms:created>
  <dcterms:modified xsi:type="dcterms:W3CDTF">2022-07-17T07:13:18Z</dcterms:modified>
</cp:coreProperties>
</file>