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EDBA789-7624-46BD-8B17-E17C5C796072}" xr6:coauthVersionLast="45" xr6:coauthVersionMax="45" xr10:uidLastSave="{00000000-0000-0000-0000-000000000000}"/>
  <bookViews>
    <workbookView xWindow="2730" yWindow="270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<sst xmlns="http://schemas.openxmlformats.org/spreadsheetml/2006/main" count="91" uniqueCount="84">
  <si>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</si>
  <si>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</si>
  <si>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</si>
  <si>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</si>
  <si>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</si>
  <si>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</si>
  <si>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</si>
  <si>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</si>
  <si>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</si>
  <si>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</si>
  <si>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</si>
  <si>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</si>
  <si>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</si>
  <si>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</si>
  <si>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</si>
  <si>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</si>
  <si>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</si>
  <si>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</si>
  <si>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</si>
  <si>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</si>
  <si>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</si>
  <si>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</si>
  <si>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</si>
  <si>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</si>
  <si>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</si>
  <si>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</si>
  <si>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</si>
  <si>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</si>
  <si>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</si>
  <si>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</si>
  <si>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</si>
  <si>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</si>
  <si>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</si>
  <si>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</si>
  <si>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</si>
  <si>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</si>
  <si>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</si>
  <si>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</si>
  <si>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</si>
  <si>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</si>
  <si>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</si>
  <si>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</si>
  <si>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</si>
  <si>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</si>
  <si>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</si>
  <si>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</si>
  <si>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</si>
  <si>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</si>
  <si>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</si>
  <si>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</si>
  <si>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</si>
  <si>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</si>
  <si>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</si>
  <si>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</si>
  <si>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</si>
  <si>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</si>
  <si>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</si>
  <si>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</si>
  <si>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</si>
  <si>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</si>
  <si>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</si>
  <si>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</si>
  <si>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</si>
  <si>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</si>
  <si>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</si>
  <si>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</si>
  <si>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</si>
  <si>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</si>
  <si>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</si>
  <si>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현금(이체X)</t>
  </si>
  <si>
    <t xml:space="preserve">AMD 3세대 라이젠 5 3500X (마티스) 멀티팩    </t>
    <phoneticPr fontId="1" type="noConversion"/>
  </si>
  <si>
    <t xml:space="preserve">AMD 레이스 프리즘 쿨러 (정품) </t>
    <phoneticPr fontId="1" type="noConversion"/>
  </si>
  <si>
    <t xml:space="preserve">GIGABYTE(기가바이트) B450 AORUS ELITE 제이씨현 </t>
    <phoneticPr fontId="1" type="noConversion"/>
  </si>
  <si>
    <t xml:space="preserve">SAMSUNG(삼성) 8G PC4-21300  </t>
    <phoneticPr fontId="1" type="noConversion"/>
  </si>
  <si>
    <t xml:space="preserve">XFX RX570 RS OC D5 4GB  </t>
    <phoneticPr fontId="1" type="noConversion"/>
  </si>
  <si>
    <t>VGA송출</t>
    <phoneticPr fontId="1" type="noConversion"/>
  </si>
  <si>
    <t xml:space="preserve">M-TOP(엠탑코리아) GTX750 PLUS D5 1GB  </t>
    <phoneticPr fontId="1" type="noConversion"/>
  </si>
  <si>
    <t xml:space="preserve">WesternDigital WD Green SSD (240GB)  </t>
    <phoneticPr fontId="1" type="noConversion"/>
  </si>
  <si>
    <t xml:space="preserve">WesternDigital 2TB BLUE WD20EZAZ  </t>
    <phoneticPr fontId="1" type="noConversion"/>
  </si>
  <si>
    <t>마이크로닉스 Master M60 메쉬</t>
    <phoneticPr fontId="1" type="noConversion"/>
  </si>
  <si>
    <t>마이크로닉스 클래식 II 700W</t>
    <phoneticPr fontId="1" type="noConversion"/>
  </si>
  <si>
    <t>제이씨현 유디아 24인치 144HZ 무결점</t>
    <phoneticPr fontId="1" type="noConversion"/>
  </si>
  <si>
    <t>배정원</t>
    <phoneticPr fontId="1" type="noConversion"/>
  </si>
  <si>
    <t>010-4359-0063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</si>
</sst>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9" sqref="C9:D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68</v>
      </c>
      <c r="B1" s="27" t="s">
        <v>82</v>
      </c>
      <c r="C1" s="93" t="s">
        <v>53</v>
      </c>
      <c r="D1" s="94"/>
      <c r="E1" s="43"/>
      <c r="F1" s="44"/>
      <c r="G1" s="44"/>
      <c r="H1" s="45"/>
    </row>
    <row r="2" spans="1:9" ht="22.5" customHeight="1">
      <c r="A2" s="18" t="s">
        <v>54</v>
      </c>
      <c r="B2" s="26" t="s">
        <v>83</v>
      </c>
      <c r="C2" s="95"/>
      <c r="D2" s="96"/>
      <c r="E2" s="46"/>
      <c r="F2" s="47"/>
      <c r="G2" s="47"/>
      <c r="H2" s="48"/>
    </row>
    <row r="3" spans="1:9" ht="22.5" customHeight="1">
      <c r="A3" s="18" t="s">
        <v>55</v>
      </c>
      <c r="B3" s="20">
        <f ca="1">TODAY()</f>
        <v>43933</v>
      </c>
      <c r="C3" s="19" t="s">
        <v>56</v>
      </c>
      <c r="D3" s="25">
        <f ca="1">TODAY()</f>
        <v>43933</v>
      </c>
      <c r="E3" s="46"/>
      <c r="F3" s="47"/>
      <c r="G3" s="47"/>
      <c r="H3" s="48"/>
    </row>
    <row r="4" spans="1:9" ht="22.5" customHeight="1">
      <c r="A4" s="17" t="s">
        <v>52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30</v>
      </c>
      <c r="B6" s="56"/>
      <c r="C6" s="63" t="s">
        <v>70</v>
      </c>
      <c r="D6" s="64"/>
      <c r="E6" s="3" t="s">
        <v>6</v>
      </c>
      <c r="F6" s="6">
        <v>198000</v>
      </c>
      <c r="G6" s="3">
        <v>1</v>
      </c>
      <c r="H6" s="6">
        <f>F6*G6</f>
        <v>198000</v>
      </c>
      <c r="I6" s="2"/>
    </row>
    <row r="7" spans="1:9" ht="24" customHeight="1">
      <c r="A7" s="57"/>
      <c r="B7" s="58"/>
      <c r="C7" s="63" t="s">
        <v>71</v>
      </c>
      <c r="D7" s="64"/>
      <c r="E7" s="30" t="s">
        <v>14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5.5" customHeight="1">
      <c r="A8" s="57"/>
      <c r="B8" s="58"/>
      <c r="C8" s="63" t="s">
        <v>72</v>
      </c>
      <c r="D8" s="64"/>
      <c r="E8" s="3" t="s">
        <v>7</v>
      </c>
      <c r="F8" s="6">
        <v>136000</v>
      </c>
      <c r="G8" s="3">
        <v>1</v>
      </c>
      <c r="H8" s="6">
        <f t="shared" si="0"/>
        <v>136000</v>
      </c>
      <c r="I8" s="2"/>
    </row>
    <row r="9" spans="1:9" ht="37.5" customHeight="1">
      <c r="A9" s="57"/>
      <c r="B9" s="58"/>
      <c r="C9" s="63" t="s">
        <v>73</v>
      </c>
      <c r="D9" s="64"/>
      <c r="E9" s="3" t="s">
        <v>8</v>
      </c>
      <c r="F9" s="6">
        <v>52000</v>
      </c>
      <c r="G9" s="3">
        <v>2</v>
      </c>
      <c r="H9" s="6">
        <f t="shared" si="0"/>
        <v>104000</v>
      </c>
      <c r="I9" s="2"/>
    </row>
    <row r="10" spans="1:9" ht="24" customHeight="1">
      <c r="A10" s="57"/>
      <c r="B10" s="58"/>
      <c r="C10" s="63" t="s">
        <v>74</v>
      </c>
      <c r="D10" s="64"/>
      <c r="E10" s="3" t="s">
        <v>9</v>
      </c>
      <c r="F10" s="6">
        <v>191000</v>
      </c>
      <c r="G10" s="3">
        <v>1</v>
      </c>
      <c r="H10" s="6">
        <f t="shared" si="0"/>
        <v>191000</v>
      </c>
      <c r="I10" s="2"/>
    </row>
    <row r="11" spans="1:9" ht="34.5" customHeight="1">
      <c r="A11" s="57"/>
      <c r="B11" s="58"/>
      <c r="C11" s="63" t="s">
        <v>76</v>
      </c>
      <c r="D11" s="64"/>
      <c r="E11" s="3" t="s">
        <v>75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57"/>
      <c r="B12" s="58"/>
      <c r="C12" s="63" t="s">
        <v>77</v>
      </c>
      <c r="D12" s="64"/>
      <c r="E12" s="3" t="s">
        <v>10</v>
      </c>
      <c r="F12" s="6">
        <v>59000</v>
      </c>
      <c r="G12" s="3">
        <v>1</v>
      </c>
      <c r="H12" s="6">
        <f t="shared" si="0"/>
        <v>59000</v>
      </c>
      <c r="I12" s="2"/>
    </row>
    <row r="13" spans="1:9" ht="24" customHeight="1">
      <c r="A13" s="57"/>
      <c r="B13" s="58"/>
      <c r="C13" s="87" t="s">
        <v>78</v>
      </c>
      <c r="D13" s="88"/>
      <c r="E13" s="3" t="s">
        <v>11</v>
      </c>
      <c r="F13" s="6">
        <v>76000</v>
      </c>
      <c r="G13" s="3">
        <v>1</v>
      </c>
      <c r="H13" s="6">
        <f t="shared" si="0"/>
        <v>76000</v>
      </c>
      <c r="I13" s="2"/>
    </row>
    <row r="14" spans="1:9" ht="29.25" customHeight="1">
      <c r="A14" s="57"/>
      <c r="B14" s="58"/>
      <c r="C14" s="87" t="s">
        <v>79</v>
      </c>
      <c r="D14" s="88"/>
      <c r="E14" s="3" t="s">
        <v>12</v>
      </c>
      <c r="F14" s="6">
        <v>43000</v>
      </c>
      <c r="G14" s="3">
        <v>1</v>
      </c>
      <c r="H14" s="6">
        <f t="shared" si="0"/>
        <v>43000</v>
      </c>
      <c r="I14" s="2"/>
    </row>
    <row r="15" spans="1:9" ht="24" customHeight="1">
      <c r="A15" s="57"/>
      <c r="B15" s="58"/>
      <c r="C15" s="87" t="s">
        <v>80</v>
      </c>
      <c r="D15" s="88"/>
      <c r="E15" s="3" t="s">
        <v>13</v>
      </c>
      <c r="F15" s="6">
        <v>78000</v>
      </c>
      <c r="G15" s="3">
        <v>1</v>
      </c>
      <c r="H15" s="6">
        <f t="shared" si="0"/>
        <v>78000</v>
      </c>
      <c r="I15" s="2"/>
    </row>
    <row r="16" spans="1:9" ht="24" customHeight="1">
      <c r="A16" s="57"/>
      <c r="B16" s="58"/>
      <c r="C16" s="89" t="s">
        <v>50</v>
      </c>
      <c r="D16" s="90"/>
      <c r="E16" s="3" t="s">
        <v>15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57</v>
      </c>
      <c r="E17" s="4" t="s">
        <v>16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65</v>
      </c>
      <c r="D18" s="92"/>
      <c r="E18" s="4" t="s">
        <v>31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28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17</v>
      </c>
      <c r="D20" s="99"/>
      <c r="E20" s="68">
        <f>SUM(H6:H19)</f>
        <v>1065000</v>
      </c>
      <c r="F20" s="68"/>
      <c r="G20" s="24">
        <v>1</v>
      </c>
      <c r="H20" s="54" t="s">
        <v>19</v>
      </c>
      <c r="I20" s="2"/>
    </row>
    <row r="21" spans="1:9" ht="12.75" customHeight="1">
      <c r="A21" s="57"/>
      <c r="B21" s="58"/>
      <c r="C21" s="99"/>
      <c r="D21" s="99"/>
      <c r="E21" s="68">
        <f>E20*G20</f>
        <v>1065000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81</v>
      </c>
      <c r="D24" s="88"/>
      <c r="E24" s="5" t="s">
        <v>20</v>
      </c>
      <c r="F24" s="6">
        <v>150000</v>
      </c>
      <c r="G24" s="3">
        <v>1</v>
      </c>
      <c r="H24" s="6">
        <f>F24*G24</f>
        <v>150000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51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29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 t="s">
        <v>26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39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150000</v>
      </c>
      <c r="F33" s="68"/>
      <c r="G33" s="72"/>
      <c r="H33" s="52" t="s">
        <v>19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41</v>
      </c>
      <c r="B35" s="76"/>
      <c r="C35" s="85"/>
      <c r="D35" s="86"/>
      <c r="E35" s="8" t="s">
        <v>4</v>
      </c>
      <c r="F35" s="67">
        <f>SUM(E21,E33)</f>
        <v>1215000</v>
      </c>
      <c r="G35" s="67"/>
      <c r="H35" s="9" t="s">
        <v>19</v>
      </c>
      <c r="I35" s="2"/>
    </row>
    <row r="36" spans="1:9" ht="16.5" customHeight="1">
      <c r="A36" s="75" t="s">
        <v>42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21</v>
      </c>
      <c r="F36" s="65">
        <f>F35*1.1-F35</f>
        <v>121500</v>
      </c>
      <c r="G36" s="66"/>
      <c r="H36" s="10"/>
      <c r="I36" s="2"/>
    </row>
    <row r="37" spans="1:9" ht="17.25" customHeight="1">
      <c r="A37" s="75" t="s">
        <v>37</v>
      </c>
      <c r="B37" s="76"/>
      <c r="C37" s="37"/>
      <c r="D37" s="38"/>
      <c r="E37" s="8" t="s">
        <v>35</v>
      </c>
      <c r="F37" s="69" t="s">
        <v>69</v>
      </c>
      <c r="G37" s="70"/>
      <c r="H37" s="11"/>
      <c r="I37" s="2"/>
    </row>
    <row r="38" spans="1:9" ht="19.5" customHeight="1">
      <c r="A38" s="33" t="s">
        <v>38</v>
      </c>
      <c r="B38" s="34"/>
      <c r="C38" s="39">
        <f>SUM(C35:C36)-C37</f>
        <v>0</v>
      </c>
      <c r="D38" s="40"/>
      <c r="E38" s="29"/>
      <c r="F38" s="69">
        <v>15000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IF(F37="현금(이체X)",F35,IF(F37="카드",F35+F35*13%,IF(F37="이체 및 현금영수증",F35+F35*10%,IF(F37="이체 및 세금계산서",F35+F35*10%,IF(F37="이체 및 세금계산서",F35+F35*10%,)))))-F38</f>
        <v>1200000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36</v>
      </c>
      <c r="B1" t="s">
        <v>24</v>
      </c>
      <c r="C1" t="s">
        <v>43</v>
      </c>
      <c r="D1" s="13" t="s">
        <v>45</v>
      </c>
      <c r="E1" s="31" t="s">
        <v>67</v>
      </c>
      <c r="F1" s="31"/>
    </row>
    <row r="2" spans="1:6">
      <c r="A2" t="s">
        <v>32</v>
      </c>
      <c r="B2" t="s">
        <v>19</v>
      </c>
      <c r="C2" t="s">
        <v>48</v>
      </c>
      <c r="D2" t="s">
        <v>44</v>
      </c>
    </row>
    <row r="3" spans="1:6">
      <c r="A3" t="s">
        <v>33</v>
      </c>
      <c r="B3" t="s">
        <v>40</v>
      </c>
      <c r="D3" s="16" t="s">
        <v>46</v>
      </c>
    </row>
    <row r="4" spans="1:6">
      <c r="A4" t="s">
        <v>34</v>
      </c>
      <c r="B4" s="12">
        <f>Sheet1!F35-(Sheet1!C35/1.3)</f>
        <v>1215000</v>
      </c>
    </row>
    <row r="5" spans="1:6">
      <c r="A5" t="s">
        <v>49</v>
      </c>
    </row>
    <row r="6" spans="1:6">
      <c r="A6" t="s">
        <v>47</v>
      </c>
    </row>
    <row r="7" spans="1:6">
      <c r="A7" t="s">
        <v>18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2020-04-12T08:35:05Z</cp:lastPrinted>
  <dcterms:created xsi:type="dcterms:W3CDTF">2019-03-28T03:58:09Z</dcterms:created>
  <dcterms:modified xsi:type="dcterms:W3CDTF">2020-04-12T08:35:31Z</dcterms:modified>
</cp:coreProperties>
</file>