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4BB7B50-8578-4A8F-8133-A54E9874A8C2}" xr6:coauthVersionLast="47" xr6:coauthVersionMax="47" xr10:uidLastSave="{F89A9FBD-B1C8-4F3E-88C0-B3F3FF9D20E2}"/>
  <bookViews>
    <workbookView xWindow="10320" yWindow="193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<sst xmlns="http://schemas.openxmlformats.org/spreadsheetml/2006/main" count="112" uniqueCount="93">
  <si>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</si>
  <si>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</si>
  <si>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</si>
  <si>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</si>
  <si>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</si>
  <si>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</si>
  <si>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</si>
  <si>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</si>
  <si>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</si>
  <si>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</si>
  <si>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</si>
  <si>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</si>
  <si>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</si>
  <si>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</si>
  <si>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</si>
  <si>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</si>
  <si>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</si>
  <si>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</si>
  <si>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</si>
  <si>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</si>
  <si>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</si>
  <si>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</si>
  <si>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</si>
  <si>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</si>
  <si>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</si>
  <si>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</si>
  <si>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</si>
  <si>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</si>
  <si>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</si>
  <si>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</si>
  <si>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</si>
  <si>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</si>
  <si>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</si>
  <si>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</si>
  <si>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</si>
  <si>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</si>
  <si>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</si>
  <si>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</si>
  <si>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</si>
  <si>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</si>
  <si>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</si>
  <si>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</si>
  <si>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</si>
  <si>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</si>
  <si>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</si>
  <si>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</si>
  <si>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</si>
  <si>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</si>
  <si>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</si>
  <si>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</si>
  <si>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</si>
  <si>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</si>
  <si>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</si>
  <si>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</si>
  <si>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</si>
  <si>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</si>
  <si>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</si>
  <si>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</si>
  <si>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</si>
  <si>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</si>
  <si>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</si>
  <si>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</si>
  <si>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</si>
  <si>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</si>
  <si>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</si>
  <si>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</si>
  <si>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</si>
  <si>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</si>
  <si>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</si>
  <si>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</si>
  <si>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</si>
  <si>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</si>
  <si>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</si>
  <si>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</si>
  <si>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</si>
  <si>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</si>
  <si>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인텔 코어i5-13세대 13600KF (랩터레이크) (정품)</t>
    <phoneticPr fontId="1" type="noConversion"/>
  </si>
  <si>
    <t>GIGABYTE B760M DS3H 제이씨현</t>
    <phoneticPr fontId="1" type="noConversion"/>
  </si>
  <si>
    <t>CPU매입</t>
    <phoneticPr fontId="1" type="noConversion"/>
  </si>
  <si>
    <t>보드매입</t>
    <phoneticPr fontId="1" type="noConversion"/>
  </si>
  <si>
    <t>박현민</t>
    <phoneticPr fontId="1" type="noConversion"/>
  </si>
  <si>
    <t>010-3765-4137</t>
    <phoneticPr fontId="1" type="noConversion"/>
  </si>
  <si>
    <t>AMD 라이젠7-5세대 7800X3D (라파엘) (멀티팩(정품))</t>
    <phoneticPr fontId="1" type="noConversion"/>
  </si>
  <si>
    <t>MSI MAG B650M 박격포 WIFI</t>
    <phoneticPr fontId="1" type="noConversion"/>
  </si>
  <si>
    <t>마이크로닉스 Classic II 풀체인지 800W 80PLUS브론즈 ATX3.1</t>
    <phoneticPr fontId="1" type="noConversion"/>
  </si>
  <si>
    <t>삼성수입 pm9a1 1TB (삼성 980pro랑동급)7000MB AS보증기간차이지만 고장은없어요</t>
    <phoneticPr fontId="1" type="noConversion"/>
  </si>
  <si>
    <t>대리점 정품은 금액이 너무비싸서 수입으로 넣어드렸습니다</t>
    <phoneticPr fontId="1" type="noConversion"/>
  </si>
  <si>
    <t>모니터</t>
    <phoneticPr fontId="1" type="noConversion"/>
  </si>
  <si>
    <t>2060 super</t>
    <phoneticPr fontId="1" type="noConversion"/>
  </si>
  <si>
    <t>글카매입</t>
    <phoneticPr fontId="1" type="noConversion"/>
  </si>
  <si>
    <t>BenQ ZOWIE XL2540K  TN 240HZ</t>
    <phoneticPr fontId="1" type="noConversion"/>
  </si>
  <si>
    <t>▣ 기본무상 2년보증 (공임8만원 추가시)
( PC구입후 네이버카페 가입시 2년간
원격지원가능)</t>
    <phoneticPr fontId="1" type="noConversion"/>
  </si>
  <si>
    <t>MSI 지포스 RTX 4070 Ti SUPER 벤투스 3X OC D6X 16GB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</si>
</sst>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91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 t="s">
        <v>81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45503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52</v>
      </c>
      <c r="B6" s="70"/>
      <c r="C6" s="55" t="s">
        <v>82</v>
      </c>
      <c r="D6" s="56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71"/>
      <c r="B7" s="72"/>
      <c r="C7" s="55" t="s">
        <v>60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1"/>
      <c r="B8" s="72"/>
      <c r="C8" s="91" t="s">
        <v>83</v>
      </c>
      <c r="D8" s="92"/>
      <c r="E8" s="3" t="s">
        <v>7</v>
      </c>
      <c r="F8" s="6">
        <v>265000</v>
      </c>
      <c r="G8" s="3">
        <v>1</v>
      </c>
      <c r="H8" s="6">
        <f t="shared" si="0"/>
        <v>265000</v>
      </c>
      <c r="I8" s="2"/>
    </row>
    <row r="9" spans="1:9" ht="37.5" customHeight="1">
      <c r="A9" s="71"/>
      <c r="B9" s="72"/>
      <c r="C9" s="55" t="s">
        <v>60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1"/>
      <c r="B10" s="72"/>
      <c r="C10" s="55" t="s">
        <v>92</v>
      </c>
      <c r="D10" s="56"/>
      <c r="E10" s="3" t="s">
        <v>9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71"/>
      <c r="B11" s="72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85</v>
      </c>
      <c r="D12" s="60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 ht="24" customHeight="1">
      <c r="A13" s="71"/>
      <c r="B13" s="72"/>
      <c r="C13" s="59" t="s">
        <v>86</v>
      </c>
      <c r="D13" s="61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60</v>
      </c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71"/>
      <c r="B15" s="72"/>
      <c r="C15" s="49" t="s">
        <v>84</v>
      </c>
      <c r="D15" s="50"/>
      <c r="E15" s="3" t="s">
        <v>12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71"/>
      <c r="B16" s="72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59</v>
      </c>
      <c r="D17" s="63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3" t="s">
        <v>53</v>
      </c>
      <c r="B20" s="74"/>
      <c r="C20" s="46" t="s">
        <v>16</v>
      </c>
      <c r="D20" s="46"/>
      <c r="E20" s="64">
        <f>SUM(H6:H19)</f>
        <v>2288000</v>
      </c>
      <c r="F20" s="64"/>
      <c r="G20" s="24">
        <v>1</v>
      </c>
      <c r="H20" s="123" t="s">
        <v>18</v>
      </c>
      <c r="I20" s="2"/>
    </row>
    <row r="21" spans="1:9" ht="12.75" customHeight="1">
      <c r="A21" s="75"/>
      <c r="B21" s="76"/>
      <c r="C21" s="46"/>
      <c r="D21" s="46"/>
      <c r="E21" s="64">
        <f>E20*G20</f>
        <v>2288000</v>
      </c>
      <c r="F21" s="64"/>
      <c r="G21" s="64"/>
      <c r="H21" s="123"/>
      <c r="I21" s="2"/>
    </row>
    <row r="22" spans="1:9" ht="12.75" customHeight="1">
      <c r="A22" s="75"/>
      <c r="B22" s="76"/>
      <c r="C22" s="46"/>
      <c r="D22" s="46"/>
      <c r="E22" s="64"/>
      <c r="F22" s="64"/>
      <c r="G22" s="64"/>
      <c r="H22" s="123"/>
      <c r="I22" s="2"/>
    </row>
    <row r="23" spans="1:9" ht="17.25" customHeight="1">
      <c r="A23" s="75"/>
      <c r="B23" s="76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7"/>
      <c r="B24" s="78"/>
      <c r="C24" s="55" t="s">
        <v>76</v>
      </c>
      <c r="D24" s="56"/>
      <c r="E24" s="5" t="s">
        <v>78</v>
      </c>
      <c r="F24" s="6">
        <v>150000</v>
      </c>
      <c r="G24" s="3">
        <v>-1</v>
      </c>
      <c r="H24" s="6">
        <f>F24*G24</f>
        <v>-150000</v>
      </c>
      <c r="I24" s="2"/>
    </row>
    <row r="25" spans="1:9" ht="25.15" customHeight="1">
      <c r="A25" s="96"/>
      <c r="B25" s="97"/>
      <c r="C25" s="91" t="s">
        <v>77</v>
      </c>
      <c r="D25" s="92"/>
      <c r="E25" s="5" t="s">
        <v>79</v>
      </c>
      <c r="F25" s="6">
        <v>30000</v>
      </c>
      <c r="G25" s="3">
        <v>-1</v>
      </c>
      <c r="H25" s="6">
        <f>F25*G25</f>
        <v>-30000</v>
      </c>
      <c r="I25" s="2"/>
    </row>
    <row r="26" spans="1:9">
      <c r="A26" s="98"/>
      <c r="B26" s="99"/>
      <c r="C26" s="93" t="s">
        <v>88</v>
      </c>
      <c r="D26" s="50"/>
      <c r="E26" s="5" t="s">
        <v>89</v>
      </c>
      <c r="F26" s="6">
        <v>100000</v>
      </c>
      <c r="G26" s="3">
        <v>-1</v>
      </c>
      <c r="H26" s="6">
        <f t="shared" ref="H26:H32" si="1">F26*G26</f>
        <v>-100000</v>
      </c>
      <c r="I26" s="2"/>
    </row>
    <row r="27" spans="1:9">
      <c r="A27" s="98"/>
      <c r="B27" s="99"/>
      <c r="C27" s="62" t="s">
        <v>90</v>
      </c>
      <c r="D27" s="63"/>
      <c r="E27" s="5" t="s">
        <v>87</v>
      </c>
      <c r="F27" s="6">
        <v>480000</v>
      </c>
      <c r="G27" s="3">
        <v>1</v>
      </c>
      <c r="H27" s="6">
        <f t="shared" si="1"/>
        <v>480000</v>
      </c>
      <c r="I27" s="2"/>
    </row>
    <row r="28" spans="1:9">
      <c r="A28" s="98"/>
      <c r="B28" s="99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62"/>
      <c r="D29" s="63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62"/>
      <c r="D30" s="63"/>
      <c r="E30" s="5" t="s">
        <v>51</v>
      </c>
      <c r="F30" s="6">
        <v>38000</v>
      </c>
      <c r="G30" s="3">
        <v>-1</v>
      </c>
      <c r="H30" s="6">
        <f t="shared" si="1"/>
        <v>-38000</v>
      </c>
      <c r="I30" s="2"/>
    </row>
    <row r="31" spans="1:9" ht="16.5" hidden="1" customHeight="1">
      <c r="A31" s="98"/>
      <c r="B31" s="99"/>
      <c r="C31" s="62"/>
      <c r="D31" s="63"/>
      <c r="E31" s="5"/>
      <c r="F31" s="6"/>
      <c r="G31" s="3"/>
      <c r="H31" s="6">
        <f t="shared" si="1"/>
        <v>0</v>
      </c>
      <c r="I31" s="2"/>
    </row>
    <row r="32" spans="1:9" hidden="1">
      <c r="A32" s="100"/>
      <c r="B32" s="101"/>
      <c r="C32" s="62"/>
      <c r="D32" s="63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5">
        <f>SUM(H24:H32)</f>
        <v>162000</v>
      </c>
      <c r="F33" s="66"/>
      <c r="G33" s="66"/>
      <c r="H33" s="121" t="s">
        <v>18</v>
      </c>
      <c r="I33" s="2"/>
    </row>
    <row r="34" spans="1:9" ht="14.25" customHeight="1">
      <c r="A34" s="104"/>
      <c r="B34" s="105"/>
      <c r="C34" s="87"/>
      <c r="D34" s="88"/>
      <c r="E34" s="67"/>
      <c r="F34" s="68"/>
      <c r="G34" s="68"/>
      <c r="H34" s="122"/>
      <c r="I34" s="2"/>
    </row>
    <row r="35" spans="1:9" ht="16.5" customHeight="1">
      <c r="A35" s="94" t="s">
        <v>32</v>
      </c>
      <c r="B35" s="95"/>
      <c r="C35" s="83" t="b">
        <f>IF(F37="카드+현금",Sheet3!C11,IF(F37="현금+카드",Sheet3!C4))</f>
        <v>0</v>
      </c>
      <c r="D35" s="84"/>
      <c r="E35" s="8" t="s">
        <v>4</v>
      </c>
      <c r="F35" s="126">
        <f>SUM(E21,E33)</f>
        <v>2450000</v>
      </c>
      <c r="G35" s="126"/>
      <c r="H35" s="9" t="s">
        <v>18</v>
      </c>
      <c r="I35" s="2"/>
    </row>
    <row r="36" spans="1:9" ht="16.5" customHeight="1">
      <c r="A36" s="94" t="s">
        <v>31</v>
      </c>
      <c r="B36" s="95"/>
      <c r="C36" s="81" t="b">
        <f>IF(F37="카드+현금",Sheet3!C9,IF(F37="현금+카드",Sheet3!C6))</f>
        <v>0</v>
      </c>
      <c r="D36" s="82"/>
      <c r="E36" s="8" t="s">
        <v>19</v>
      </c>
      <c r="F36" s="124">
        <f>F35*1.1-F35</f>
        <v>245000</v>
      </c>
      <c r="G36" s="125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28"/>
      <c r="G38" s="129"/>
      <c r="H38" s="130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2695000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2450000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2145000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2450000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2450000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2450000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2024-07-30T02:10:24Z</cp:lastPrinted>
  <dcterms:created xsi:type="dcterms:W3CDTF">2019-03-28T03:58:09Z</dcterms:created>
  <dcterms:modified xsi:type="dcterms:W3CDTF">2024-07-30T02:15:39Z</dcterms:modified>
</cp:coreProperties>
</file>