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8AC78C8-D7C4-4C5E-ADBB-C1E9AF1CC0ED}" xr6:coauthVersionLast="45" xr6:coauthVersionMax="45" xr10:uidLastSave="{00000000-0000-0000-0000-000000000000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<sst xmlns="http://schemas.openxmlformats.org/spreadsheetml/2006/main" count="82" uniqueCount="72">
  <si>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</si>
  <si>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</si>
  <si>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</si>
  <si>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</si>
  <si>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</si>
  <si>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</si>
  <si>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</si>
  <si>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</si>
  <si>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</si>
  <si>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</si>
  <si>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</si>
  <si>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</si>
  <si>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</si>
  <si>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</si>
  <si>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</si>
  <si>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</si>
  <si>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</si>
  <si>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</si>
  <si>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</si>
  <si>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</si>
  <si>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</si>
  <si>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</si>
  <si>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</si>
  <si>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</si>
  <si>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</si>
  <si>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</si>
  <si>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</si>
  <si>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</si>
  <si>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</si>
  <si>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</si>
  <si>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</si>
  <si>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</si>
  <si>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</si>
  <si>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</si>
  <si>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</si>
  <si>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</si>
  <si>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</si>
  <si>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</si>
  <si>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</si>
  <si>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</si>
  <si>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</si>
  <si>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</si>
  <si>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</si>
  <si>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</si>
  <si>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</si>
  <si>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</si>
  <si>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</si>
  <si>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</si>
  <si>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</si>
  <si>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</si>
  <si>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</si>
  <si>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</si>
  <si>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</si>
  <si>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</si>
  <si>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</si>
  <si>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</si>
  <si>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</si>
  <si>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노트북</t>
    <phoneticPr fontId="1" type="noConversion"/>
  </si>
  <si>
    <t>케이블</t>
    <phoneticPr fontId="1" type="noConversion"/>
  </si>
  <si>
    <t>인텔 코어i3-9세대 9100F (커피레이크-R)(정품)</t>
    <phoneticPr fontId="1" type="noConversion"/>
  </si>
  <si>
    <t>COLORFUL H310M-E PRO V20 STCOM</t>
    <phoneticPr fontId="1" type="noConversion"/>
  </si>
  <si>
    <t>엠탑코리아 지포스 GTX750 프리미엄 V2 D5 1GB</t>
    <phoneticPr fontId="1" type="noConversion"/>
  </si>
  <si>
    <t>삼성전자 DDR4 8G PC4-21300(정품)</t>
    <phoneticPr fontId="1" type="noConversion"/>
  </si>
  <si>
    <t>Western Digital WD Green SSD(240GB)</t>
    <phoneticPr fontId="1" type="noConversion"/>
  </si>
  <si>
    <t>ABKO NCORE 픽셀</t>
    <phoneticPr fontId="1" type="noConversion"/>
  </si>
  <si>
    <t>/</t>
    <phoneticPr fontId="1" type="noConversion"/>
  </si>
  <si>
    <t>마이크로닉스 Classic II 500W +12V Single Rail 85+</t>
    <phoneticPr fontId="1" type="noConversion"/>
  </si>
  <si>
    <t>현금(이체X)</t>
  </si>
  <si>
    <t>납품일자: 2020년  02월    20일</t>
    <phoneticPr fontId="1" type="noConversion"/>
  </si>
  <si>
    <t>견적일자: 2020년  02월    20일</t>
    <phoneticPr fontId="1" type="noConversion"/>
  </si>
  <si>
    <t>이름: 박찬응</t>
    <phoneticPr fontId="1" type="noConversion"/>
  </si>
  <si>
    <t>전화번호: 010-2015-3698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</si>
</sst>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410818</xdr:colOff>
      <xdr:row>0</xdr:row>
      <xdr:rowOff>19050</xdr:rowOff>
    </xdr:from>
    <xdr:to>
      <xdr:col>5</xdr:col>
      <xdr:colOff>498198</xdr:colOff>
      <xdr:row>3</xdr:row>
      <xdr:rowOff>180974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7068" y="19050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71</v>
      </c>
      <c r="B2" s="42"/>
      <c r="C2" s="51"/>
      <c r="D2" s="52"/>
      <c r="E2" s="52"/>
      <c r="F2" s="53"/>
    </row>
    <row r="3" spans="1:7" ht="22.5" customHeight="1">
      <c r="A3" s="12" t="s">
        <v>69</v>
      </c>
      <c r="B3" s="12" t="s">
        <v>68</v>
      </c>
      <c r="C3" s="51"/>
      <c r="D3" s="52"/>
      <c r="E3" s="52"/>
      <c r="F3" s="53"/>
    </row>
    <row r="4" spans="1:7" ht="22.5" customHeight="1">
      <c r="A4" s="36" t="s">
        <v>25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59</v>
      </c>
      <c r="C6" s="3" t="s">
        <v>6</v>
      </c>
      <c r="D6" s="8">
        <v>101000</v>
      </c>
      <c r="E6" s="3">
        <v>1</v>
      </c>
      <c r="F6" s="8">
        <f>D6*E6</f>
        <v>101000</v>
      </c>
      <c r="G6" s="2"/>
    </row>
    <row r="7" spans="1:7" ht="24" customHeight="1">
      <c r="A7" s="46"/>
      <c r="B7" s="13" t="s">
        <v>60</v>
      </c>
      <c r="C7" s="3" t="s">
        <v>7</v>
      </c>
      <c r="D7" s="8">
        <v>61000</v>
      </c>
      <c r="E7" s="3">
        <v>1</v>
      </c>
      <c r="F7" s="8">
        <f t="shared" ref="F7:F20" si="0">D7*E7</f>
        <v>61000</v>
      </c>
      <c r="G7" s="2"/>
    </row>
    <row r="8" spans="1:7">
      <c r="A8" s="46"/>
      <c r="B8" s="13" t="s">
        <v>62</v>
      </c>
      <c r="C8" s="3" t="s">
        <v>8</v>
      </c>
      <c r="D8" s="8">
        <v>41000</v>
      </c>
      <c r="E8" s="3">
        <v>1</v>
      </c>
      <c r="F8" s="8">
        <f t="shared" si="0"/>
        <v>41000</v>
      </c>
      <c r="G8" s="2"/>
    </row>
    <row r="9" spans="1:7" ht="24">
      <c r="A9" s="46"/>
      <c r="B9" s="13" t="s">
        <v>61</v>
      </c>
      <c r="C9" s="3" t="s">
        <v>9</v>
      </c>
      <c r="D9" s="8">
        <v>75000</v>
      </c>
      <c r="E9" s="3">
        <v>1</v>
      </c>
      <c r="F9" s="8">
        <f t="shared" si="0"/>
        <v>75000</v>
      </c>
      <c r="G9" s="2"/>
    </row>
    <row r="10" spans="1:7" ht="24" customHeight="1">
      <c r="A10" s="46"/>
      <c r="B10" s="13" t="s">
        <v>63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6"/>
      <c r="B11" s="13" t="s">
        <v>65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65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64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 ht="24">
      <c r="A14" s="46"/>
      <c r="B14" s="11" t="s">
        <v>66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6"/>
      <c r="B15" s="11" t="s">
        <v>65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55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443000</v>
      </c>
      <c r="D21" s="69"/>
      <c r="E21" s="27">
        <v>1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443000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58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56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 t="s">
        <v>57</v>
      </c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67">
        <f>SUM(C22,C34)</f>
        <v>443000</v>
      </c>
      <c r="E36" s="67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5">
        <f>D36*1.1-D36</f>
        <v>44300.000000000058</v>
      </c>
      <c r="E37" s="66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73" t="s">
        <v>67</v>
      </c>
      <c r="E38" s="74"/>
      <c r="F38" s="21"/>
      <c r="G38" s="2"/>
    </row>
    <row r="39" spans="1:7" ht="17.25" customHeight="1">
      <c r="A39" s="31" t="s">
        <v>43</v>
      </c>
      <c r="B39" s="34">
        <f>SUM(B36:B37)-B38</f>
        <v>0</v>
      </c>
      <c r="C39" s="17" t="s">
        <v>42</v>
      </c>
      <c r="D39" s="67">
        <v>3000</v>
      </c>
      <c r="E39" s="67"/>
      <c r="F39" s="67"/>
      <c r="G39" s="2"/>
    </row>
    <row r="40" spans="1:7" ht="16.5" customHeight="1">
      <c r="A40" s="31"/>
      <c r="B40" s="35"/>
      <c r="C40" s="28" t="s">
        <v>23</v>
      </c>
      <c r="D40" s="68">
        <f>IF(D38="현금(이체X)",D36,IF(D38="카드",D36+D36*13%,IF(D38="이체 및 현금영수증",D36+D36*10%,IF(D38="이체 및 세금계산서",D36+D36*10%,IF(D38="이체 및 세금계산서",D36+D36*10%,)))))-D39</f>
        <v>440000</v>
      </c>
      <c r="E40" s="68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53</v>
      </c>
      <c r="D2" t="s">
        <v>49</v>
      </c>
    </row>
    <row r="3" spans="1:4">
      <c r="A3" t="s">
        <v>38</v>
      </c>
      <c r="B3" t="s">
        <v>45</v>
      </c>
      <c r="D3" s="30" t="s">
        <v>51</v>
      </c>
    </row>
    <row r="4" spans="1:4">
      <c r="A4" t="s">
        <v>39</v>
      </c>
      <c r="B4" s="22">
        <f>Sheet1!D36-(Sheet1!B36/1.3)</f>
        <v>443000</v>
      </c>
    </row>
    <row r="5" spans="1:4">
      <c r="A5" t="s">
        <v>54</v>
      </c>
    </row>
    <row r="6" spans="1:4">
      <c r="A6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2020-02-20T04:20:23Z</dcterms:modified>
</cp:coreProperties>
</file>