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DDC2964B-32E9-4336-AA52-D0F6CE492975}" xr6:coauthVersionLast="45" xr6:coauthVersionMax="45" xr10:uidLastSave="{00000000-0000-0000-0000-000000000000}"/>
  <bookViews>
    <workbookView xWindow="5460" yWindow="972" windowWidth="17280" windowHeight="8964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<sst xmlns="http://schemas.openxmlformats.org/spreadsheetml/2006/main" count="90" uniqueCount="81">
  <si>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</si>
  <si>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</si>
  <si>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</si>
  <si>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</si>
  <si>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</si>
  <si>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</si>
  <si>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</si>
  <si>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</si>
  <si>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</si>
  <si>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</si>
  <si>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</si>
  <si>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</si>
  <si>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</si>
  <si>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</si>
  <si>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</si>
  <si>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</si>
  <si>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</si>
  <si>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</si>
  <si>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</si>
  <si>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</si>
  <si>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</si>
  <si>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</si>
  <si>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</si>
  <si>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</si>
  <si>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</si>
  <si>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</si>
  <si>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</si>
  <si>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</si>
  <si>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</si>
  <si>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</si>
  <si>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</si>
  <si>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</si>
  <si>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</si>
  <si>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</si>
  <si>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</si>
  <si>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</si>
  <si>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</si>
  <si>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</si>
  <si>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</si>
  <si>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</si>
  <si>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</si>
  <si>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</si>
  <si>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</si>
  <si>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</si>
  <si>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</si>
  <si>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</si>
  <si>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</si>
  <si>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</si>
  <si>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</si>
  <si>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</si>
  <si>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</si>
  <si>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</si>
  <si>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</si>
  <si>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</si>
  <si>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</si>
  <si>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</si>
  <si>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</si>
  <si>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</si>
  <si>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</si>
  <si>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</si>
  <si>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</si>
  <si>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모니터</t>
    <phoneticPr fontId="1" type="noConversion"/>
  </si>
  <si>
    <t>스피커</t>
    <phoneticPr fontId="1" type="noConversion"/>
  </si>
  <si>
    <t>확장기</t>
    <phoneticPr fontId="1" type="noConversion"/>
  </si>
  <si>
    <t>무선랜</t>
    <phoneticPr fontId="1" type="noConversion"/>
  </si>
  <si>
    <t>/</t>
    <phoneticPr fontId="1" type="noConversion"/>
  </si>
  <si>
    <t>이체 및 현금영수증</t>
  </si>
  <si>
    <t>인텔 코어i9-10세대 10900F (코멧레이크S) (정품)</t>
    <phoneticPr fontId="1" type="noConversion"/>
  </si>
  <si>
    <t>MSI MPG Z490 게이밍 플러스</t>
    <phoneticPr fontId="1" type="noConversion"/>
  </si>
  <si>
    <t>G.SKILL DDR4 16G PC4-25600 CL16 TRIDENT Z ROYAL 골드 (8Gx2)</t>
    <phoneticPr fontId="1" type="noConversion"/>
  </si>
  <si>
    <t>EVGA 지포스 RTX 2080 SUPER XC GAMING D6 8GB</t>
    <phoneticPr fontId="1" type="noConversion"/>
  </si>
  <si>
    <t>Western Digital WD BLUE SN550 M.2 NVMe (500GB)</t>
    <phoneticPr fontId="1" type="noConversion"/>
  </si>
  <si>
    <t>삼성전자 860 EVO (500GB)</t>
    <phoneticPr fontId="1" type="noConversion"/>
  </si>
  <si>
    <t>SSD1</t>
    <phoneticPr fontId="1" type="noConversion"/>
  </si>
  <si>
    <t>SSD2</t>
    <phoneticPr fontId="1" type="noConversion"/>
  </si>
  <si>
    <t>대양케이스 OVERTAKE RGB 4F</t>
    <phoneticPr fontId="1" type="noConversion"/>
  </si>
  <si>
    <t>시소닉 FOCUS GOLD GM-850 Modular</t>
    <phoneticPr fontId="1" type="noConversion"/>
  </si>
  <si>
    <t>조립(수냉S 및 셋팅비)</t>
  </si>
  <si>
    <t>공임비+
커스텀 재료</t>
    <phoneticPr fontId="1" type="noConversion"/>
  </si>
  <si>
    <t>박준현</t>
    <phoneticPr fontId="1" type="noConversion"/>
  </si>
  <si>
    <t>010-2929-3701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</si>
</sst>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6" zoomScaleNormal="100" zoomScaleSheetLayoutView="100" zoomScalePageLayoutView="40" workbookViewId="0">
      <selection activeCell="G8" sqref="G8"/>
    </sheetView>
  </sheetViews>
  <sheetFormatPr defaultRowHeight="17.399999999999999"/>
  <cols>
    <col min="1" max="1" width="6.8984375" customWidth="1"/>
    <col min="2" max="2" width="18" bestFit="1" customWidth="1"/>
    <col min="3" max="3" width="7.19921875" customWidth="1"/>
    <col min="4" max="4" width="26.3984375" customWidth="1"/>
    <col min="5" max="5" width="10.09765625" customWidth="1"/>
    <col min="6" max="6" width="9.3984375" customWidth="1"/>
    <col min="7" max="7" width="5.09765625" customWidth="1"/>
    <col min="8" max="8" width="13.59765625" customWidth="1"/>
    <col min="9" max="10" width="4.8984375" customWidth="1"/>
    <col min="11" max="11" width="21.09765625" bestFit="1" customWidth="1"/>
  </cols>
  <sheetData>
    <row r="1" spans="1:9" ht="27.75" customHeight="1">
      <c r="A1" s="28" t="s">
        <v>58</v>
      </c>
      <c r="B1" s="23" t="s">
        <v>79</v>
      </c>
      <c r="C1" s="99" t="s">
        <v>44</v>
      </c>
      <c r="D1" s="100"/>
      <c r="E1" s="43"/>
      <c r="F1" s="44"/>
      <c r="G1" s="44"/>
      <c r="H1" s="45"/>
    </row>
    <row r="2" spans="1:9" ht="22.5" customHeight="1">
      <c r="A2" s="15" t="s">
        <v>45</v>
      </c>
      <c r="B2" s="22" t="s">
        <v>80</v>
      </c>
      <c r="C2" s="101"/>
      <c r="D2" s="102"/>
      <c r="E2" s="46"/>
      <c r="F2" s="47"/>
      <c r="G2" s="47"/>
      <c r="H2" s="48"/>
    </row>
    <row r="3" spans="1:9" ht="22.5" customHeight="1">
      <c r="A3" s="15" t="s">
        <v>46</v>
      </c>
      <c r="B3" s="17">
        <f ca="1">TODAY()</f>
        <v>44019</v>
      </c>
      <c r="C3" s="16" t="s">
        <v>47</v>
      </c>
      <c r="D3" s="21"/>
      <c r="E3" s="46"/>
      <c r="F3" s="47"/>
      <c r="G3" s="47"/>
      <c r="H3" s="48"/>
    </row>
    <row r="4" spans="1:9" ht="22.5" customHeight="1">
      <c r="A4" s="14" t="s">
        <v>43</v>
      </c>
      <c r="B4" s="103"/>
      <c r="C4" s="103"/>
      <c r="D4" s="104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24</v>
      </c>
      <c r="B6" s="56"/>
      <c r="C6" s="63" t="s">
        <v>67</v>
      </c>
      <c r="D6" s="64"/>
      <c r="E6" s="3" t="s">
        <v>6</v>
      </c>
      <c r="F6" s="6">
        <v>570000</v>
      </c>
      <c r="G6" s="3">
        <v>1</v>
      </c>
      <c r="H6" s="6">
        <f>F6*G6</f>
        <v>570000</v>
      </c>
      <c r="I6" s="2"/>
    </row>
    <row r="7" spans="1:9" ht="24" customHeight="1">
      <c r="A7" s="57"/>
      <c r="B7" s="58"/>
      <c r="C7" s="63" t="s">
        <v>65</v>
      </c>
      <c r="D7" s="64"/>
      <c r="E7" s="26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68</v>
      </c>
      <c r="D8" s="64"/>
      <c r="E8" s="3" t="s">
        <v>7</v>
      </c>
      <c r="F8" s="6">
        <v>250000</v>
      </c>
      <c r="G8" s="3">
        <v>1</v>
      </c>
      <c r="H8" s="6">
        <f t="shared" si="0"/>
        <v>250000</v>
      </c>
      <c r="I8" s="2"/>
    </row>
    <row r="9" spans="1:9" ht="37.5" customHeight="1">
      <c r="A9" s="57"/>
      <c r="B9" s="58"/>
      <c r="C9" s="63" t="s">
        <v>69</v>
      </c>
      <c r="D9" s="64"/>
      <c r="E9" s="3" t="s">
        <v>8</v>
      </c>
      <c r="F9" s="6">
        <v>190000</v>
      </c>
      <c r="G9" s="3">
        <v>2</v>
      </c>
      <c r="H9" s="6">
        <f t="shared" si="0"/>
        <v>380000</v>
      </c>
      <c r="I9" s="2"/>
    </row>
    <row r="10" spans="1:9" ht="24" customHeight="1">
      <c r="A10" s="57"/>
      <c r="B10" s="58"/>
      <c r="C10" s="63" t="s">
        <v>70</v>
      </c>
      <c r="D10" s="64"/>
      <c r="E10" s="3" t="s">
        <v>9</v>
      </c>
      <c r="F10" s="6">
        <v>1085000</v>
      </c>
      <c r="G10" s="3">
        <v>1</v>
      </c>
      <c r="H10" s="6">
        <f t="shared" si="0"/>
        <v>1085000</v>
      </c>
      <c r="I10" s="2"/>
    </row>
    <row r="11" spans="1:9" ht="34.5" customHeight="1">
      <c r="A11" s="57"/>
      <c r="B11" s="58"/>
      <c r="C11" s="97" t="s">
        <v>71</v>
      </c>
      <c r="D11" s="98"/>
      <c r="E11" s="3" t="s">
        <v>73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4" customHeight="1">
      <c r="A12" s="57"/>
      <c r="B12" s="58"/>
      <c r="C12" s="63" t="s">
        <v>72</v>
      </c>
      <c r="D12" s="64"/>
      <c r="E12" s="3" t="s">
        <v>74</v>
      </c>
      <c r="F12" s="6">
        <v>96000</v>
      </c>
      <c r="G12" s="3">
        <v>1</v>
      </c>
      <c r="H12" s="6">
        <f t="shared" si="0"/>
        <v>96000</v>
      </c>
      <c r="I12" s="2"/>
    </row>
    <row r="13" spans="1:9" ht="24" customHeight="1">
      <c r="A13" s="57"/>
      <c r="B13" s="58"/>
      <c r="C13" s="91" t="s">
        <v>65</v>
      </c>
      <c r="D13" s="92"/>
      <c r="E13" s="3" t="s">
        <v>10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91" t="s">
        <v>75</v>
      </c>
      <c r="D14" s="92"/>
      <c r="E14" s="3" t="s">
        <v>11</v>
      </c>
      <c r="F14" s="6">
        <v>100000</v>
      </c>
      <c r="G14" s="3">
        <v>1</v>
      </c>
      <c r="H14" s="6">
        <f t="shared" si="0"/>
        <v>100000</v>
      </c>
      <c r="I14" s="2"/>
    </row>
    <row r="15" spans="1:9" ht="24" customHeight="1">
      <c r="A15" s="57"/>
      <c r="B15" s="58"/>
      <c r="C15" s="91" t="s">
        <v>76</v>
      </c>
      <c r="D15" s="92"/>
      <c r="E15" s="3" t="s">
        <v>12</v>
      </c>
      <c r="F15" s="6">
        <v>150000</v>
      </c>
      <c r="G15" s="3">
        <v>1</v>
      </c>
      <c r="H15" s="6">
        <f t="shared" si="0"/>
        <v>150000</v>
      </c>
      <c r="I15" s="2"/>
    </row>
    <row r="16" spans="1:9" ht="24" customHeight="1">
      <c r="A16" s="57"/>
      <c r="B16" s="58"/>
      <c r="C16" s="93"/>
      <c r="D16" s="94"/>
      <c r="E16" s="3" t="s">
        <v>14</v>
      </c>
      <c r="F16" s="6"/>
      <c r="G16" s="3"/>
      <c r="H16" s="6">
        <f t="shared" si="0"/>
        <v>0</v>
      </c>
      <c r="I16" s="2"/>
    </row>
    <row r="17" spans="1:9" ht="26.4">
      <c r="A17" s="57"/>
      <c r="B17" s="58"/>
      <c r="C17" s="20"/>
      <c r="D17" s="19" t="s">
        <v>77</v>
      </c>
      <c r="E17" s="117" t="s">
        <v>78</v>
      </c>
      <c r="F17" s="7">
        <v>2000000</v>
      </c>
      <c r="G17" s="4">
        <v>1</v>
      </c>
      <c r="H17" s="6">
        <f t="shared" si="0"/>
        <v>2000000</v>
      </c>
      <c r="I17" s="2"/>
    </row>
    <row r="18" spans="1:9">
      <c r="A18" s="57"/>
      <c r="B18" s="58"/>
      <c r="C18" s="95" t="s">
        <v>55</v>
      </c>
      <c r="D18" s="96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15"/>
      <c r="D19" s="116"/>
      <c r="E19" s="4" t="s">
        <v>60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105" t="s">
        <v>15</v>
      </c>
      <c r="D20" s="105"/>
      <c r="E20" s="72">
        <f>SUM(H6:H19)</f>
        <v>4726000</v>
      </c>
      <c r="F20" s="72"/>
      <c r="G20" s="29">
        <v>1</v>
      </c>
      <c r="H20" s="54" t="s">
        <v>17</v>
      </c>
      <c r="I20" s="2"/>
    </row>
    <row r="21" spans="1:9" ht="12.75" customHeight="1">
      <c r="A21" s="57"/>
      <c r="B21" s="58"/>
      <c r="C21" s="105"/>
      <c r="D21" s="105"/>
      <c r="E21" s="72">
        <f>E20*G20</f>
        <v>4726000</v>
      </c>
      <c r="F21" s="72"/>
      <c r="G21" s="72"/>
      <c r="H21" s="54"/>
      <c r="I21" s="2"/>
    </row>
    <row r="22" spans="1:9" ht="12.75" customHeight="1">
      <c r="A22" s="57"/>
      <c r="B22" s="58"/>
      <c r="C22" s="105"/>
      <c r="D22" s="105"/>
      <c r="E22" s="72"/>
      <c r="F22" s="72"/>
      <c r="G22" s="72"/>
      <c r="H22" s="54"/>
      <c r="I22" s="2"/>
    </row>
    <row r="23" spans="1:9" ht="17.25" customHeight="1">
      <c r="A23" s="57"/>
      <c r="B23" s="58"/>
      <c r="C23" s="110" t="s">
        <v>20</v>
      </c>
      <c r="D23" s="11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59"/>
      <c r="B24" s="60"/>
      <c r="C24" s="91"/>
      <c r="D24" s="92"/>
      <c r="E24" s="5" t="s">
        <v>61</v>
      </c>
      <c r="F24" s="6"/>
      <c r="G24" s="3"/>
      <c r="H24" s="6">
        <f>F24*G24</f>
        <v>0</v>
      </c>
      <c r="I24" s="2"/>
    </row>
    <row r="25" spans="1:9" ht="25.2" customHeight="1">
      <c r="A25" s="81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82"/>
      <c r="C25" s="112"/>
      <c r="D25" s="92"/>
      <c r="E25" s="3" t="s">
        <v>59</v>
      </c>
      <c r="F25" s="6"/>
      <c r="G25" s="3"/>
      <c r="H25" s="6">
        <f t="shared" ref="H25:H32" si="1">F25*G25</f>
        <v>0</v>
      </c>
      <c r="I25" s="2"/>
    </row>
    <row r="26" spans="1:9">
      <c r="A26" s="83"/>
      <c r="B26" s="84"/>
      <c r="C26" s="112"/>
      <c r="D26" s="92"/>
      <c r="E26" s="5" t="s">
        <v>23</v>
      </c>
      <c r="F26" s="6"/>
      <c r="G26" s="3"/>
      <c r="H26" s="6">
        <f t="shared" si="1"/>
        <v>0</v>
      </c>
      <c r="I26" s="2"/>
    </row>
    <row r="27" spans="1:9">
      <c r="A27" s="83"/>
      <c r="B27" s="84"/>
      <c r="C27" s="113"/>
      <c r="D27" s="114"/>
      <c r="E27" s="5" t="s">
        <v>22</v>
      </c>
      <c r="F27" s="6"/>
      <c r="G27" s="3"/>
      <c r="H27" s="6">
        <f t="shared" si="1"/>
        <v>0</v>
      </c>
      <c r="I27" s="2"/>
    </row>
    <row r="28" spans="1:9">
      <c r="A28" s="83"/>
      <c r="B28" s="84"/>
      <c r="C28" s="113"/>
      <c r="D28" s="114"/>
      <c r="E28" s="5" t="s">
        <v>62</v>
      </c>
      <c r="F28" s="6"/>
      <c r="G28" s="3"/>
      <c r="H28" s="6">
        <f t="shared" si="1"/>
        <v>0</v>
      </c>
      <c r="I28" s="2"/>
    </row>
    <row r="29" spans="1:9">
      <c r="A29" s="83"/>
      <c r="B29" s="84"/>
      <c r="C29" s="113"/>
      <c r="D29" s="114"/>
      <c r="E29" s="5" t="s">
        <v>63</v>
      </c>
      <c r="F29" s="6"/>
      <c r="G29" s="3"/>
      <c r="H29" s="6">
        <f t="shared" si="1"/>
        <v>0</v>
      </c>
      <c r="I29" s="2"/>
    </row>
    <row r="30" spans="1:9">
      <c r="A30" s="83"/>
      <c r="B30" s="84"/>
      <c r="C30" s="113"/>
      <c r="D30" s="114"/>
      <c r="E30" s="5" t="s">
        <v>64</v>
      </c>
      <c r="F30" s="6"/>
      <c r="G30" s="3"/>
      <c r="H30" s="6">
        <f t="shared" si="1"/>
        <v>0</v>
      </c>
      <c r="I30" s="2"/>
    </row>
    <row r="31" spans="1:9" ht="16.5" hidden="1" customHeight="1">
      <c r="A31" s="83"/>
      <c r="B31" s="84"/>
      <c r="C31" s="113"/>
      <c r="D31" s="114"/>
      <c r="E31" s="5"/>
      <c r="F31" s="6"/>
      <c r="G31" s="3"/>
      <c r="H31" s="6">
        <f t="shared" si="1"/>
        <v>0</v>
      </c>
      <c r="I31" s="2"/>
    </row>
    <row r="32" spans="1:9">
      <c r="A32" s="85"/>
      <c r="B32" s="86"/>
      <c r="C32" s="113"/>
      <c r="D32" s="114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32</v>
      </c>
      <c r="B33" s="34"/>
      <c r="C33" s="106" t="str">
        <f>IF(F37="현금(이체X)",Sheet2!C1,IF(F37="카드",Sheet2!C1,IF(F37="이체 및 현금영수증",Sheet2!C1,IF(F37="카드+현금",Sheet2!C2,IF(F37="이체 및 세금계산서",Sheet2!C1)))))</f>
        <v>선택사항</v>
      </c>
      <c r="D33" s="107"/>
      <c r="E33" s="73">
        <f>SUM(H24:H32)</f>
        <v>0</v>
      </c>
      <c r="F33" s="74"/>
      <c r="G33" s="74"/>
      <c r="H33" s="52" t="s">
        <v>17</v>
      </c>
      <c r="I33" s="2"/>
    </row>
    <row r="34" spans="1:9" ht="14.25" customHeight="1">
      <c r="A34" s="35"/>
      <c r="B34" s="36"/>
      <c r="C34" s="108"/>
      <c r="D34" s="109"/>
      <c r="E34" s="75"/>
      <c r="F34" s="76"/>
      <c r="G34" s="76"/>
      <c r="H34" s="53"/>
      <c r="I34" s="2"/>
    </row>
    <row r="35" spans="1:9" ht="16.5" customHeight="1">
      <c r="A35" s="79" t="s">
        <v>35</v>
      </c>
      <c r="B35" s="80"/>
      <c r="C35" s="89"/>
      <c r="D35" s="90"/>
      <c r="E35" s="8" t="s">
        <v>4</v>
      </c>
      <c r="F35" s="67">
        <f>SUM(E21,E33)</f>
        <v>4726000</v>
      </c>
      <c r="G35" s="67"/>
      <c r="H35" s="9" t="s">
        <v>17</v>
      </c>
      <c r="I35" s="2"/>
    </row>
    <row r="36" spans="1:9" ht="16.5" customHeight="1">
      <c r="A36" s="79" t="s">
        <v>34</v>
      </c>
      <c r="B36" s="80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18</v>
      </c>
      <c r="F36" s="65">
        <f>F35*1.1-F35</f>
        <v>472600</v>
      </c>
      <c r="G36" s="66"/>
      <c r="H36" s="10"/>
      <c r="I36" s="2"/>
    </row>
    <row r="37" spans="1:9" ht="17.25" customHeight="1">
      <c r="A37" s="79" t="s">
        <v>30</v>
      </c>
      <c r="B37" s="80"/>
      <c r="C37" s="37"/>
      <c r="D37" s="38"/>
      <c r="E37" s="8" t="s">
        <v>29</v>
      </c>
      <c r="F37" s="77" t="s">
        <v>66</v>
      </c>
      <c r="G37" s="78"/>
      <c r="H37" s="32"/>
      <c r="I37" s="2"/>
    </row>
    <row r="38" spans="1:9" ht="19.5" customHeight="1">
      <c r="A38" s="33" t="s">
        <v>31</v>
      </c>
      <c r="B38" s="34"/>
      <c r="C38" s="39">
        <f>SUM(C35:C36)-C37</f>
        <v>0</v>
      </c>
      <c r="D38" s="40"/>
      <c r="E38" s="25" t="s">
        <v>60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30" t="s">
        <v>19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5198600</v>
      </c>
      <c r="G39" s="6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7.399999999999999"/>
  <cols>
    <col min="1" max="1" width="46.69921875" bestFit="1" customWidth="1"/>
  </cols>
  <sheetData>
    <row r="1" spans="1:6" ht="87">
      <c r="B1" t="s">
        <v>21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17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4726000</v>
      </c>
    </row>
    <row r="5" spans="1:6">
      <c r="A5" t="s">
        <v>42</v>
      </c>
      <c r="B5">
        <f>B4*1.13</f>
        <v>5340379.9999999991</v>
      </c>
    </row>
    <row r="6" spans="1:6">
      <c r="A6" t="s">
        <v>40</v>
      </c>
    </row>
    <row r="7" spans="1:6">
      <c r="A7" t="s">
        <v>16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2020-07-04T07:02:01Z</cp:lastPrinted>
  <dcterms:created xsi:type="dcterms:W3CDTF">2019-03-28T03:58:09Z</dcterms:created>
  <dcterms:modified xsi:type="dcterms:W3CDTF">2020-07-07T03:35:27Z</dcterms:modified>
</cp:coreProperties>
</file>