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3" documentId="8_{7FAC6817-0242-40B5-8640-055DAF09B5AD}" xr6:coauthVersionLast="45" xr6:coauthVersionMax="45" xr10:uidLastSave="{8AE898E0-4BF7-4F6E-B31F-2E77E1D8032E}"/>
  <bookViews>
    <workbookView xWindow="1152" yWindow="1152" windowWidth="7536" windowHeight="8964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<sst xmlns="http://schemas.openxmlformats.org/spreadsheetml/2006/main" count="95" uniqueCount="87">
  <si>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</si>
  <si>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</si>
  <si>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</si>
  <si>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</si>
  <si>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</si>
  <si>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</si>
  <si>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</si>
  <si>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</si>
  <si>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</si>
  <si>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</si>
  <si>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</si>
  <si>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</si>
  <si>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</si>
  <si>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</si>
  <si>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</si>
  <si>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</si>
  <si>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</si>
  <si>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</si>
  <si>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</si>
  <si>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</si>
  <si>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</si>
  <si>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</si>
  <si>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</si>
  <si>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</si>
  <si>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</si>
  <si>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</si>
  <si>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</si>
  <si>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</si>
  <si>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</si>
  <si>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</si>
  <si>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</si>
  <si>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</si>
  <si>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</si>
  <si>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</si>
  <si>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</si>
  <si>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</si>
  <si>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</si>
  <si>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</si>
  <si>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</si>
  <si>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</si>
  <si>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</si>
  <si>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</si>
  <si>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</si>
  <si>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</si>
  <si>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</si>
  <si>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</si>
  <si>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</si>
  <si>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</si>
  <si>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</si>
  <si>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</si>
  <si>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</si>
  <si>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</si>
  <si>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</si>
  <si>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</si>
  <si>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</si>
  <si>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</si>
  <si>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</si>
  <si>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</si>
  <si>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</si>
  <si>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</si>
  <si>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</si>
  <si>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</si>
  <si>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</si>
  <si>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</si>
  <si>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</si>
  <si>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</si>
  <si>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</si>
  <si>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이체 및 현금영수증</t>
  </si>
  <si>
    <t>인텔정품쿨러</t>
    <phoneticPr fontId="1" type="noConversion"/>
  </si>
  <si>
    <t>인텔 HD 630 내장</t>
    <phoneticPr fontId="1" type="noConversion"/>
  </si>
  <si>
    <t>박은영</t>
    <phoneticPr fontId="1" type="noConversion"/>
  </si>
  <si>
    <t>삼성전자 DDR4 16G PC4-21300 (정품)</t>
    <phoneticPr fontId="1" type="noConversion"/>
  </si>
  <si>
    <t>Western Digital WD BLACK SN750 M.2 NVMe (250GB)</t>
    <phoneticPr fontId="1" type="noConversion"/>
  </si>
  <si>
    <t>Seagate BarraCuda 7200/256M (ST2000DM008, 2TB)</t>
    <phoneticPr fontId="1" type="noConversion"/>
  </si>
  <si>
    <t>DAMONCOM DM-23 USB 3.0</t>
    <phoneticPr fontId="1" type="noConversion"/>
  </si>
  <si>
    <t>Best One 500DM V2</t>
    <phoneticPr fontId="1" type="noConversion"/>
  </si>
  <si>
    <t>인텔 코어i3-10세대 10100 (코멧레이크S) (정품)</t>
    <phoneticPr fontId="1" type="noConversion"/>
  </si>
  <si>
    <t>배송비</t>
    <phoneticPr fontId="1" type="noConversion"/>
  </si>
  <si>
    <t>퀵배송비</t>
    <phoneticPr fontId="1" type="noConversion"/>
  </si>
  <si>
    <t>삼성전자 U32J590</t>
    <phoneticPr fontId="1" type="noConversion"/>
  </si>
  <si>
    <t xml:space="preserve">게이밍 키보드 </t>
    <phoneticPr fontId="1" type="noConversion"/>
  </si>
  <si>
    <t>노트북 쿨링패드</t>
    <phoneticPr fontId="1" type="noConversion"/>
  </si>
  <si>
    <t>쿨링패드</t>
    <phoneticPr fontId="1" type="noConversion"/>
  </si>
  <si>
    <t>ASRock B460M PRO4 에즈윈</t>
    <phoneticPr fontId="1" type="noConversion"/>
  </si>
  <si>
    <t>케이블</t>
    <phoneticPr fontId="1" type="noConversion"/>
  </si>
  <si>
    <t>DP 케이블</t>
    <phoneticPr fontId="1" type="noConversion"/>
  </si>
  <si>
    <t>A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</si>
</sst>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3" sqref="B3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60</v>
      </c>
      <c r="B1" s="23" t="s">
        <v>70</v>
      </c>
      <c r="C1" s="33" t="s">
        <v>45</v>
      </c>
      <c r="D1" s="34"/>
      <c r="E1" s="94"/>
      <c r="F1" s="95"/>
      <c r="G1" s="95"/>
      <c r="H1" s="96"/>
    </row>
    <row r="2" spans="1:9" ht="22.5" customHeight="1">
      <c r="A2" s="15" t="s">
        <v>46</v>
      </c>
      <c r="B2" s="22"/>
      <c r="C2" s="35"/>
      <c r="D2" s="36"/>
      <c r="E2" s="97"/>
      <c r="F2" s="98"/>
      <c r="G2" s="98"/>
      <c r="H2" s="99"/>
    </row>
    <row r="3" spans="1:9" ht="22.5" customHeight="1">
      <c r="A3" s="15" t="s">
        <v>47</v>
      </c>
      <c r="B3" s="17">
        <f ca="1">TODAY()</f>
        <v>44061</v>
      </c>
      <c r="C3" s="16" t="s">
        <v>48</v>
      </c>
      <c r="D3" s="21"/>
      <c r="E3" s="97"/>
      <c r="F3" s="98"/>
      <c r="G3" s="98"/>
      <c r="H3" s="99"/>
    </row>
    <row r="4" spans="1:9" ht="22.5" customHeight="1">
      <c r="A4" s="14" t="s">
        <v>44</v>
      </c>
      <c r="B4" s="39"/>
      <c r="C4" s="39"/>
      <c r="D4" s="40"/>
      <c r="E4" s="100"/>
      <c r="F4" s="101"/>
      <c r="G4" s="101"/>
      <c r="H4" s="102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6" t="s">
        <v>25</v>
      </c>
      <c r="B6" s="107"/>
      <c r="C6" s="61" t="s">
        <v>76</v>
      </c>
      <c r="D6" s="62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108"/>
      <c r="B7" s="109"/>
      <c r="C7" s="61" t="s">
        <v>68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8"/>
      <c r="B8" s="109"/>
      <c r="C8" s="112" t="s">
        <v>83</v>
      </c>
      <c r="D8" s="113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37.5" customHeight="1">
      <c r="A9" s="108"/>
      <c r="B9" s="109"/>
      <c r="C9" s="61" t="s">
        <v>71</v>
      </c>
      <c r="D9" s="62"/>
      <c r="E9" s="3" t="s">
        <v>8</v>
      </c>
      <c r="F9" s="6">
        <v>64000</v>
      </c>
      <c r="G9" s="3">
        <v>1</v>
      </c>
      <c r="H9" s="6">
        <f t="shared" si="0"/>
        <v>64000</v>
      </c>
      <c r="I9" s="2"/>
    </row>
    <row r="10" spans="1:9" ht="24" customHeight="1">
      <c r="A10" s="108"/>
      <c r="B10" s="109"/>
      <c r="C10" s="61" t="s">
        <v>69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8"/>
      <c r="B11" s="109"/>
      <c r="C11" s="63" t="s">
        <v>72</v>
      </c>
      <c r="D11" s="64"/>
      <c r="E11" s="3" t="s">
        <v>10</v>
      </c>
      <c r="F11" s="6">
        <v>76000</v>
      </c>
      <c r="G11" s="3">
        <v>1</v>
      </c>
      <c r="H11" s="6">
        <f t="shared" si="0"/>
        <v>76000</v>
      </c>
      <c r="I11" s="2"/>
    </row>
    <row r="12" spans="1:9" ht="24" customHeight="1">
      <c r="A12" s="108"/>
      <c r="B12" s="109"/>
      <c r="C12" s="61" t="s">
        <v>73</v>
      </c>
      <c r="D12" s="62"/>
      <c r="E12" s="3" t="s">
        <v>11</v>
      </c>
      <c r="F12" s="6">
        <v>66000</v>
      </c>
      <c r="G12" s="3">
        <v>1</v>
      </c>
      <c r="H12" s="6">
        <f t="shared" si="0"/>
        <v>66000</v>
      </c>
      <c r="I12" s="2"/>
    </row>
    <row r="13" spans="1:9" ht="24" customHeight="1">
      <c r="A13" s="108"/>
      <c r="B13" s="109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8"/>
      <c r="B14" s="109"/>
      <c r="C14" s="55" t="s">
        <v>74</v>
      </c>
      <c r="D14" s="56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8"/>
      <c r="B15" s="109"/>
      <c r="C15" s="55" t="s">
        <v>75</v>
      </c>
      <c r="D15" s="56"/>
      <c r="E15" s="3" t="s">
        <v>14</v>
      </c>
      <c r="F15" s="6">
        <v>38000</v>
      </c>
      <c r="G15" s="3">
        <v>1</v>
      </c>
      <c r="H15" s="6">
        <f t="shared" si="0"/>
        <v>38000</v>
      </c>
      <c r="I15" s="2"/>
    </row>
    <row r="16" spans="1:9" ht="24" customHeight="1">
      <c r="A16" s="108"/>
      <c r="B16" s="109"/>
      <c r="C16" s="57"/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8"/>
      <c r="B17" s="109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8"/>
      <c r="B18" s="109"/>
      <c r="C18" s="59" t="s">
        <v>57</v>
      </c>
      <c r="D18" s="60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8"/>
      <c r="B19" s="109"/>
      <c r="C19" s="53"/>
      <c r="D19" s="54"/>
      <c r="E19" s="4" t="s">
        <v>62</v>
      </c>
      <c r="F19" s="7"/>
      <c r="G19" s="4"/>
      <c r="H19" s="7">
        <f t="shared" si="0"/>
        <v>0</v>
      </c>
      <c r="I19" s="2"/>
    </row>
    <row r="20" spans="1:9" ht="12.75" customHeight="1">
      <c r="A20" s="108"/>
      <c r="B20" s="109"/>
      <c r="C20" s="41" t="s">
        <v>18</v>
      </c>
      <c r="D20" s="41"/>
      <c r="E20" s="65">
        <f>SUM(H6:H19)</f>
        <v>626000</v>
      </c>
      <c r="F20" s="65"/>
      <c r="G20" s="29">
        <v>1</v>
      </c>
      <c r="H20" s="105" t="s">
        <v>20</v>
      </c>
      <c r="I20" s="2"/>
    </row>
    <row r="21" spans="1:9" ht="12.75" customHeight="1">
      <c r="A21" s="108"/>
      <c r="B21" s="109"/>
      <c r="C21" s="41"/>
      <c r="D21" s="41"/>
      <c r="E21" s="65">
        <f>E20*G20</f>
        <v>626000</v>
      </c>
      <c r="F21" s="65"/>
      <c r="G21" s="65"/>
      <c r="H21" s="105"/>
      <c r="I21" s="2"/>
    </row>
    <row r="22" spans="1:9" ht="12.75" customHeight="1">
      <c r="A22" s="108"/>
      <c r="B22" s="109"/>
      <c r="C22" s="41"/>
      <c r="D22" s="41"/>
      <c r="E22" s="65"/>
      <c r="F22" s="65"/>
      <c r="G22" s="65"/>
      <c r="H22" s="105"/>
      <c r="I22" s="2"/>
    </row>
    <row r="23" spans="1:9" ht="17.25" customHeight="1">
      <c r="A23" s="108"/>
      <c r="B23" s="109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10"/>
      <c r="B24" s="111"/>
      <c r="C24" s="48" t="s">
        <v>79</v>
      </c>
      <c r="D24" s="49"/>
      <c r="E24" s="5" t="s">
        <v>63</v>
      </c>
      <c r="F24" s="6">
        <v>365000</v>
      </c>
      <c r="G24" s="3">
        <v>1</v>
      </c>
      <c r="H24" s="6">
        <f>F24*G24</f>
        <v>365000</v>
      </c>
      <c r="I24" s="2"/>
    </row>
    <row r="25" spans="1:9" ht="25.2" customHeight="1">
      <c r="A25" s="74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5"/>
      <c r="C25" s="50" t="s">
        <v>80</v>
      </c>
      <c r="D25" s="49"/>
      <c r="E25" s="3" t="s">
        <v>61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6"/>
      <c r="B26" s="77"/>
      <c r="C26" s="50" t="s">
        <v>81</v>
      </c>
      <c r="D26" s="49"/>
      <c r="E26" s="5" t="s">
        <v>82</v>
      </c>
      <c r="F26" s="6">
        <v>20000</v>
      </c>
      <c r="G26" s="3">
        <v>1</v>
      </c>
      <c r="H26" s="6">
        <f t="shared" si="1"/>
        <v>20000</v>
      </c>
      <c r="I26" s="2"/>
    </row>
    <row r="27" spans="1:9">
      <c r="A27" s="76"/>
      <c r="B27" s="77"/>
      <c r="C27" s="51" t="s">
        <v>85</v>
      </c>
      <c r="D27" s="52"/>
      <c r="E27" s="5" t="s">
        <v>84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6"/>
      <c r="B28" s="77"/>
      <c r="C28" s="51"/>
      <c r="D28" s="52"/>
      <c r="E28" s="5" t="s">
        <v>64</v>
      </c>
      <c r="F28" s="6"/>
      <c r="G28" s="3"/>
      <c r="H28" s="6">
        <f t="shared" si="1"/>
        <v>0</v>
      </c>
      <c r="I28" s="2"/>
    </row>
    <row r="29" spans="1:9">
      <c r="A29" s="76"/>
      <c r="B29" s="77"/>
      <c r="C29" s="51"/>
      <c r="D29" s="52"/>
      <c r="E29" s="5" t="s">
        <v>65</v>
      </c>
      <c r="F29" s="6"/>
      <c r="G29" s="3"/>
      <c r="H29" s="6">
        <f t="shared" si="1"/>
        <v>0</v>
      </c>
      <c r="I29" s="2"/>
    </row>
    <row r="30" spans="1:9">
      <c r="A30" s="76"/>
      <c r="B30" s="77"/>
      <c r="C30" s="51" t="s">
        <v>86</v>
      </c>
      <c r="D30" s="52"/>
      <c r="E30" s="5" t="s">
        <v>66</v>
      </c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51" t="s">
        <v>78</v>
      </c>
      <c r="D32" s="52"/>
      <c r="E32" s="5" t="s">
        <v>77</v>
      </c>
      <c r="F32" s="6">
        <v>9000</v>
      </c>
      <c r="G32" s="3">
        <v>1</v>
      </c>
      <c r="H32" s="6">
        <f t="shared" si="1"/>
        <v>9000</v>
      </c>
      <c r="I32" s="2"/>
    </row>
    <row r="33" spans="1:9" ht="13.5" customHeight="1">
      <c r="A33" s="80" t="s">
        <v>33</v>
      </c>
      <c r="B33" s="81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6">
        <f>SUM(H24:H32)</f>
        <v>394000</v>
      </c>
      <c r="F33" s="67"/>
      <c r="G33" s="67"/>
      <c r="H33" s="103" t="s">
        <v>20</v>
      </c>
      <c r="I33" s="2"/>
    </row>
    <row r="34" spans="1:9" ht="14.25" customHeight="1">
      <c r="A34" s="82"/>
      <c r="B34" s="83"/>
      <c r="C34" s="44"/>
      <c r="D34" s="45"/>
      <c r="E34" s="68"/>
      <c r="F34" s="69"/>
      <c r="G34" s="69"/>
      <c r="H34" s="104"/>
      <c r="I34" s="2"/>
    </row>
    <row r="35" spans="1:9" ht="16.5" customHeight="1">
      <c r="A35" s="72" t="s">
        <v>36</v>
      </c>
      <c r="B35" s="73"/>
      <c r="C35" s="86"/>
      <c r="D35" s="87"/>
      <c r="E35" s="8" t="s">
        <v>4</v>
      </c>
      <c r="F35" s="116">
        <f>SUM(E21,E33)</f>
        <v>1020000</v>
      </c>
      <c r="G35" s="116"/>
      <c r="H35" s="9" t="s">
        <v>20</v>
      </c>
      <c r="I35" s="2"/>
    </row>
    <row r="36" spans="1:9" ht="16.5" customHeight="1">
      <c r="A36" s="72" t="s">
        <v>35</v>
      </c>
      <c r="B36" s="73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114">
        <f>F35*1.1-F35</f>
        <v>102000</v>
      </c>
      <c r="G36" s="115"/>
      <c r="H36" s="10"/>
      <c r="I36" s="2"/>
    </row>
    <row r="37" spans="1:9" ht="17.25" customHeight="1">
      <c r="A37" s="72" t="s">
        <v>31</v>
      </c>
      <c r="B37" s="73"/>
      <c r="C37" s="88"/>
      <c r="D37" s="89"/>
      <c r="E37" s="8" t="s">
        <v>30</v>
      </c>
      <c r="F37" s="70" t="s">
        <v>67</v>
      </c>
      <c r="G37" s="71"/>
      <c r="H37" s="32"/>
      <c r="I37" s="2"/>
    </row>
    <row r="38" spans="1:9" ht="19.5" customHeight="1">
      <c r="A38" s="80" t="s">
        <v>32</v>
      </c>
      <c r="B38" s="81"/>
      <c r="C38" s="90">
        <f>SUM(C35:C36)-C37</f>
        <v>0</v>
      </c>
      <c r="D38" s="91"/>
      <c r="E38" s="25" t="s">
        <v>62</v>
      </c>
      <c r="F38" s="118"/>
      <c r="G38" s="119"/>
      <c r="H38" s="120"/>
      <c r="I38" s="2"/>
    </row>
    <row r="39" spans="1:9" ht="20.25" customHeight="1">
      <c r="A39" s="82"/>
      <c r="B39" s="83"/>
      <c r="C39" s="92"/>
      <c r="D39" s="93"/>
      <c r="E39" s="30" t="s">
        <v>22</v>
      </c>
      <c r="F39" s="117">
        <f>IF(F37="현금(이체X)",F35,IF(F37="카드",ROUND(Sheet2!B5,-4),IF(F37="이체 및 현금영수증",F35+F35*10%,IF(F37="이체 및 세금계산서",F35+F35*10%,IF(F37="이체 및 세금계산서",F35+F35*10%,)))))-F38</f>
        <v>1122000</v>
      </c>
      <c r="G39" s="117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1020000</v>
      </c>
    </row>
    <row r="5" spans="1:6">
      <c r="A5" t="s">
        <v>43</v>
      </c>
      <c r="B5">
        <f>B4*1.13</f>
        <v>1152600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2020-08-18T06:18:43Z</cp:lastPrinted>
  <dcterms:created xsi:type="dcterms:W3CDTF">2019-03-28T03:58:09Z</dcterms:created>
  <dcterms:modified xsi:type="dcterms:W3CDTF">2020-08-18T06:20:32Z</dcterms:modified>
</cp:coreProperties>
</file>