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3B6D97DC-F161-4C1F-8678-2304136B4473}" xr6:coauthVersionLast="47" xr6:coauthVersionMax="47" xr10:uidLastSave="{00000000-0000-0000-0000-000000000000}"/>
  <bookViews>
    <workbookView xWindow="5235" yWindow="600" windowWidth="21600" windowHeight="1143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<sst xmlns="http://schemas.openxmlformats.org/spreadsheetml/2006/main" count="92" uniqueCount="84">
  <si>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</si>
  <si>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</si>
  <si>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</si>
  <si>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</si>
  <si>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</si>
  <si>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</si>
  <si>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</si>
  <si>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</si>
  <si>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</si>
  <si>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</si>
  <si>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</si>
  <si>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</si>
  <si>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</si>
  <si>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</si>
  <si>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</si>
  <si>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</si>
  <si>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</si>
  <si>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</si>
  <si>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</si>
  <si>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</si>
  <si>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</si>
  <si>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</si>
  <si>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</si>
  <si>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</si>
  <si>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</si>
  <si>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</si>
  <si>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</si>
  <si>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</si>
  <si>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</si>
  <si>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</si>
  <si>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</si>
  <si>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</si>
  <si>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</si>
  <si>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</si>
  <si>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</si>
  <si>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</si>
  <si>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</si>
  <si>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</si>
  <si>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</si>
  <si>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</si>
  <si>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</si>
  <si>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</si>
  <si>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</si>
  <si>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</si>
  <si>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</si>
  <si>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</si>
  <si>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</si>
  <si>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</si>
  <si>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</si>
  <si>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</si>
  <si>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</si>
  <si>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</si>
  <si>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</si>
  <si>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</si>
  <si>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</si>
  <si>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</si>
  <si>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</si>
  <si>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</si>
  <si>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</si>
  <si>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</si>
  <si>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</si>
  <si>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</si>
  <si>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인텔 코어i5-11세대 11400 (로켓레이크S) (정품)</t>
    <phoneticPr fontId="1" type="noConversion"/>
  </si>
  <si>
    <t>인텔 기본쿨러</t>
    <phoneticPr fontId="1" type="noConversion"/>
  </si>
  <si>
    <t>ASRock H510M-HDV/M.2</t>
    <phoneticPr fontId="1" type="noConversion"/>
  </si>
  <si>
    <t>삼성전자 DDR4-3200 (16GB)</t>
    <phoneticPr fontId="1" type="noConversion"/>
  </si>
  <si>
    <t>Western Digital WD SN530 M.2 NVMe (256GB)</t>
    <phoneticPr fontId="1" type="noConversion"/>
  </si>
  <si>
    <t>WD BLUE 2TB</t>
    <phoneticPr fontId="1" type="noConversion"/>
  </si>
  <si>
    <t>컴이지 킹덤 데스크</t>
    <phoneticPr fontId="1" type="noConversion"/>
  </si>
  <si>
    <t>마이크로닉스 COOLMAX 600W 80Plus</t>
    <phoneticPr fontId="1" type="noConversion"/>
  </si>
  <si>
    <t>인텔 UHD 730 내장그래픽</t>
    <phoneticPr fontId="1" type="noConversion"/>
  </si>
  <si>
    <t>디엑스 DX320HDMI 무결점</t>
    <phoneticPr fontId="1" type="noConversion"/>
  </si>
  <si>
    <t>모니터</t>
    <phoneticPr fontId="1" type="noConversion"/>
  </si>
  <si>
    <t>마우스</t>
    <phoneticPr fontId="1" type="noConversion"/>
  </si>
  <si>
    <t>키보드</t>
    <phoneticPr fontId="1" type="noConversion"/>
  </si>
  <si>
    <t>유선 사무용 키보드</t>
    <phoneticPr fontId="1" type="noConversion"/>
  </si>
  <si>
    <t>5mm 고급 장패드</t>
    <phoneticPr fontId="1" type="noConversion"/>
  </si>
  <si>
    <t>장패드</t>
    <phoneticPr fontId="1" type="noConversion"/>
  </si>
  <si>
    <t>아이리버 버티컬 마우스 블랙</t>
    <phoneticPr fontId="1" type="noConversion"/>
  </si>
  <si>
    <t>이체 및 현금영수증</t>
  </si>
  <si>
    <t>웹캠</t>
    <phoneticPr fontId="1" type="noConversion"/>
  </si>
  <si>
    <t>큐캠 FHD 웹캠</t>
    <phoneticPr fontId="1" type="noConversion"/>
  </si>
  <si>
    <t>할인금</t>
    <phoneticPr fontId="1" type="noConversion"/>
  </si>
  <si>
    <t>박우병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</si>
</sst>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A2" zoomScaleNormal="100" zoomScaleSheetLayoutView="100" zoomScalePageLayoutView="4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83</v>
      </c>
      <c r="C1" s="109" t="s">
        <v>47</v>
      </c>
      <c r="D1" s="110"/>
      <c r="E1" s="44"/>
      <c r="F1" s="45"/>
      <c r="G1" s="45"/>
      <c r="H1" s="46"/>
    </row>
    <row r="2" spans="1:9" ht="22.5" customHeight="1">
      <c r="A2" s="15" t="s">
        <v>31</v>
      </c>
      <c r="B2" s="22">
        <v>1062445233</v>
      </c>
      <c r="C2" s="111"/>
      <c r="D2" s="112"/>
      <c r="E2" s="47"/>
      <c r="F2" s="48"/>
      <c r="G2" s="48"/>
      <c r="H2" s="49"/>
    </row>
    <row r="3" spans="1:9" ht="22.5" customHeight="1">
      <c r="A3" s="15" t="s">
        <v>32</v>
      </c>
      <c r="B3" s="17">
        <f ca="1">TODAY()</f>
        <v>44601</v>
      </c>
      <c r="C3" s="16" t="s">
        <v>33</v>
      </c>
      <c r="D3" s="21"/>
      <c r="E3" s="47"/>
      <c r="F3" s="48"/>
      <c r="G3" s="48"/>
      <c r="H3" s="49"/>
    </row>
    <row r="4" spans="1:9" ht="22.5" customHeight="1">
      <c r="A4" s="14" t="s">
        <v>30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48</v>
      </c>
      <c r="B6" s="100"/>
      <c r="C6" s="58" t="s">
        <v>62</v>
      </c>
      <c r="D6" s="59"/>
      <c r="E6" s="3" t="s">
        <v>52</v>
      </c>
      <c r="F6" s="6">
        <v>230000</v>
      </c>
      <c r="G6" s="3">
        <v>1</v>
      </c>
      <c r="H6" s="6">
        <f>F6*G6</f>
        <v>230000</v>
      </c>
      <c r="I6" s="2"/>
    </row>
    <row r="7" spans="1:9" ht="24" customHeight="1">
      <c r="A7" s="101"/>
      <c r="B7" s="102"/>
      <c r="C7" s="58" t="s">
        <v>63</v>
      </c>
      <c r="D7" s="59"/>
      <c r="E7" s="26" t="s">
        <v>53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101"/>
      <c r="B8" s="102"/>
      <c r="C8" s="60" t="s">
        <v>64</v>
      </c>
      <c r="D8" s="61"/>
      <c r="E8" s="3" t="s">
        <v>54</v>
      </c>
      <c r="F8" s="6">
        <v>85000</v>
      </c>
      <c r="G8" s="3">
        <v>1</v>
      </c>
      <c r="H8" s="6">
        <f t="shared" si="0"/>
        <v>85000</v>
      </c>
      <c r="I8" s="2"/>
    </row>
    <row r="9" spans="1:9" ht="24" customHeight="1">
      <c r="A9" s="101"/>
      <c r="B9" s="102"/>
      <c r="C9" s="58" t="s">
        <v>65</v>
      </c>
      <c r="D9" s="59"/>
      <c r="E9" s="3" t="s">
        <v>55</v>
      </c>
      <c r="F9" s="6">
        <v>85000</v>
      </c>
      <c r="G9" s="3">
        <v>1</v>
      </c>
      <c r="H9" s="6">
        <f t="shared" si="0"/>
        <v>85000</v>
      </c>
      <c r="I9" s="2"/>
    </row>
    <row r="10" spans="1:9" ht="24" customHeight="1">
      <c r="A10" s="101"/>
      <c r="B10" s="102"/>
      <c r="C10" s="58" t="s">
        <v>70</v>
      </c>
      <c r="D10" s="59"/>
      <c r="E10" s="3" t="s">
        <v>56</v>
      </c>
      <c r="F10" s="6">
        <v>0</v>
      </c>
      <c r="G10" s="3">
        <v>1</v>
      </c>
      <c r="H10" s="6">
        <f t="shared" si="0"/>
        <v>0</v>
      </c>
      <c r="I10" s="2"/>
    </row>
    <row r="11" spans="1:9" ht="24" customHeight="1">
      <c r="A11" s="101"/>
      <c r="B11" s="102"/>
      <c r="C11" s="120" t="s">
        <v>66</v>
      </c>
      <c r="D11" s="121"/>
      <c r="E11" s="3" t="s">
        <v>57</v>
      </c>
      <c r="F11" s="6">
        <v>50000</v>
      </c>
      <c r="G11" s="3">
        <v>1</v>
      </c>
      <c r="H11" s="6">
        <f t="shared" si="0"/>
        <v>50000</v>
      </c>
      <c r="I11" s="2"/>
    </row>
    <row r="12" spans="1:9" ht="24" customHeight="1">
      <c r="A12" s="101"/>
      <c r="B12" s="102"/>
      <c r="C12" s="58" t="s">
        <v>67</v>
      </c>
      <c r="D12" s="59"/>
      <c r="E12" s="3" t="s">
        <v>58</v>
      </c>
      <c r="F12" s="6">
        <v>60000</v>
      </c>
      <c r="G12" s="3">
        <v>1</v>
      </c>
      <c r="H12" s="6">
        <f t="shared" si="0"/>
        <v>60000</v>
      </c>
      <c r="I12" s="2"/>
    </row>
    <row r="13" spans="1:9" ht="24" customHeight="1">
      <c r="A13" s="101"/>
      <c r="B13" s="102"/>
      <c r="C13" s="94" t="s">
        <v>46</v>
      </c>
      <c r="D13" s="95"/>
      <c r="E13" s="3" t="s">
        <v>59</v>
      </c>
      <c r="F13" s="6"/>
      <c r="G13" s="3"/>
      <c r="H13" s="6">
        <f t="shared" si="0"/>
        <v>0</v>
      </c>
      <c r="I13" s="2"/>
    </row>
    <row r="14" spans="1:9" ht="24" customHeight="1">
      <c r="A14" s="101"/>
      <c r="B14" s="102"/>
      <c r="C14" s="94" t="s">
        <v>68</v>
      </c>
      <c r="D14" s="95"/>
      <c r="E14" s="3" t="s">
        <v>60</v>
      </c>
      <c r="F14" s="6">
        <v>20000</v>
      </c>
      <c r="G14" s="3">
        <v>1</v>
      </c>
      <c r="H14" s="6">
        <f t="shared" si="0"/>
        <v>20000</v>
      </c>
      <c r="I14" s="2"/>
    </row>
    <row r="15" spans="1:9" ht="24" customHeight="1">
      <c r="A15" s="101"/>
      <c r="B15" s="102"/>
      <c r="C15" s="94" t="s">
        <v>69</v>
      </c>
      <c r="D15" s="95"/>
      <c r="E15" s="3" t="s">
        <v>61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4" customHeight="1">
      <c r="A16" s="101"/>
      <c r="B16" s="102"/>
      <c r="C16" s="94"/>
      <c r="D16" s="95"/>
      <c r="E16" s="3"/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34</v>
      </c>
      <c r="E17" s="4" t="s">
        <v>50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18" t="s">
        <v>42</v>
      </c>
      <c r="D18" s="119"/>
      <c r="E18" s="4" t="s">
        <v>51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/>
      <c r="F19" s="7"/>
      <c r="G19" s="4"/>
      <c r="H19" s="6">
        <f t="shared" si="0"/>
        <v>0</v>
      </c>
      <c r="I19" s="2"/>
    </row>
    <row r="20" spans="1:9" ht="12.75" customHeight="1">
      <c r="A20" s="103" t="s">
        <v>49</v>
      </c>
      <c r="B20" s="104"/>
      <c r="C20" s="115" t="s">
        <v>6</v>
      </c>
      <c r="D20" s="115"/>
      <c r="E20" s="69">
        <f>SUM(H6:H19)</f>
        <v>635000</v>
      </c>
      <c r="F20" s="69"/>
      <c r="G20" s="29">
        <v>1</v>
      </c>
      <c r="H20" s="55" t="s">
        <v>8</v>
      </c>
      <c r="I20" s="2"/>
    </row>
    <row r="21" spans="1:9" ht="12.75" customHeight="1">
      <c r="A21" s="105"/>
      <c r="B21" s="106"/>
      <c r="C21" s="115"/>
      <c r="D21" s="115"/>
      <c r="E21" s="69">
        <f>E20*G20</f>
        <v>635000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11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107"/>
      <c r="B24" s="108"/>
      <c r="C24" s="94" t="s">
        <v>71</v>
      </c>
      <c r="D24" s="95"/>
      <c r="E24" s="5" t="s">
        <v>72</v>
      </c>
      <c r="F24" s="6">
        <v>195000</v>
      </c>
      <c r="G24" s="3">
        <v>1</v>
      </c>
      <c r="H24" s="6">
        <f>F24*G24</f>
        <v>195000</v>
      </c>
      <c r="I24" s="2"/>
    </row>
    <row r="25" spans="1:9" ht="21.95" customHeight="1">
      <c r="A25" s="78" t="str">
        <f>IF(F37="현금(이체X)",Sheet2!D2,IF(F37="카드",Sheet2!D2,IF(F37="이체 및 현금영수증",Sheet2!E1,IF(F37="카드+현금",Sheet2!D2,IF(F37="이체 및 세금계산서",Sheet2!D1)))))</f>
        <v>국민은행 (예금주: 최진만) 361402-04-176640</v>
      </c>
      <c r="B25" s="79"/>
      <c r="C25" s="96" t="s">
        <v>78</v>
      </c>
      <c r="D25" s="95"/>
      <c r="E25" s="33" t="s">
        <v>73</v>
      </c>
      <c r="F25" s="6">
        <v>35000</v>
      </c>
      <c r="G25" s="3">
        <v>1</v>
      </c>
      <c r="H25" s="6">
        <f t="shared" ref="H25:H32" si="1">F25*G25</f>
        <v>35000</v>
      </c>
      <c r="I25" s="2"/>
    </row>
    <row r="26" spans="1:9" ht="21.95" customHeight="1">
      <c r="A26" s="80"/>
      <c r="B26" s="81"/>
      <c r="C26" s="96" t="s">
        <v>75</v>
      </c>
      <c r="D26" s="95"/>
      <c r="E26" s="5" t="s">
        <v>74</v>
      </c>
      <c r="F26" s="6">
        <v>0</v>
      </c>
      <c r="G26" s="3">
        <v>1</v>
      </c>
      <c r="H26" s="6">
        <f t="shared" si="1"/>
        <v>0</v>
      </c>
      <c r="I26" s="2"/>
    </row>
    <row r="27" spans="1:9" ht="21.95" customHeight="1">
      <c r="A27" s="80"/>
      <c r="B27" s="81"/>
      <c r="C27" s="97" t="s">
        <v>76</v>
      </c>
      <c r="D27" s="98"/>
      <c r="E27" s="5" t="s">
        <v>77</v>
      </c>
      <c r="F27" s="6">
        <v>0</v>
      </c>
      <c r="G27" s="3">
        <v>1</v>
      </c>
      <c r="H27" s="6">
        <f t="shared" si="1"/>
        <v>0</v>
      </c>
      <c r="I27" s="2"/>
    </row>
    <row r="28" spans="1:9" ht="21.95" customHeight="1">
      <c r="A28" s="80"/>
      <c r="B28" s="81"/>
      <c r="C28" s="96" t="s">
        <v>81</v>
      </c>
      <c r="D28" s="98"/>
      <c r="E28" s="5" t="s">
        <v>80</v>
      </c>
      <c r="F28" s="6">
        <v>45000</v>
      </c>
      <c r="G28" s="3">
        <v>1</v>
      </c>
      <c r="H28" s="6">
        <f t="shared" si="1"/>
        <v>45000</v>
      </c>
      <c r="I28" s="2"/>
    </row>
    <row r="29" spans="1:9" ht="21.95" customHeight="1">
      <c r="A29" s="80"/>
      <c r="B29" s="81"/>
      <c r="C29" s="97"/>
      <c r="D29" s="98"/>
      <c r="E29" s="5" t="s">
        <v>82</v>
      </c>
      <c r="F29" s="6">
        <v>-10000</v>
      </c>
      <c r="G29" s="3">
        <v>1</v>
      </c>
      <c r="H29" s="6">
        <f t="shared" si="1"/>
        <v>-10000</v>
      </c>
      <c r="I29" s="2"/>
    </row>
    <row r="30" spans="1:9" ht="21.95" customHeight="1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 hidden="1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19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265000</v>
      </c>
      <c r="F33" s="71"/>
      <c r="G33" s="71"/>
      <c r="H33" s="53" t="s">
        <v>8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22</v>
      </c>
      <c r="B35" s="77"/>
      <c r="C35" s="86"/>
      <c r="D35" s="87"/>
      <c r="E35" s="8" t="s">
        <v>4</v>
      </c>
      <c r="F35" s="64">
        <f>SUM(E21,E33)</f>
        <v>900000</v>
      </c>
      <c r="G35" s="64"/>
      <c r="H35" s="9" t="s">
        <v>8</v>
      </c>
      <c r="I35" s="2"/>
    </row>
    <row r="36" spans="1:9" ht="16.5" customHeight="1">
      <c r="A36" s="76" t="s">
        <v>21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9</v>
      </c>
      <c r="F36" s="62">
        <f>F35*1.1-F35</f>
        <v>90000.000000000116</v>
      </c>
      <c r="G36" s="63"/>
      <c r="H36" s="10"/>
      <c r="I36" s="2"/>
    </row>
    <row r="37" spans="1:9" ht="17.25" customHeight="1">
      <c r="A37" s="76" t="s">
        <v>17</v>
      </c>
      <c r="B37" s="77"/>
      <c r="C37" s="38"/>
      <c r="D37" s="39"/>
      <c r="E37" s="8" t="s">
        <v>16</v>
      </c>
      <c r="F37" s="74" t="s">
        <v>79</v>
      </c>
      <c r="G37" s="75"/>
      <c r="H37" s="32"/>
      <c r="I37" s="2"/>
    </row>
    <row r="38" spans="1:9" ht="19.5" customHeight="1">
      <c r="A38" s="34" t="s">
        <v>18</v>
      </c>
      <c r="B38" s="35"/>
      <c r="C38" s="40">
        <f>SUM(C35:C36)-C37</f>
        <v>0</v>
      </c>
      <c r="D38" s="41"/>
      <c r="E38" s="25" t="s">
        <v>17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10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990000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900000</v>
      </c>
    </row>
    <row r="5" spans="1:6">
      <c r="A5" t="s">
        <v>29</v>
      </c>
      <c r="B5">
        <f>B4*1.13</f>
        <v>1016999.9999999999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2022-02-09T04:52:34Z</cp:lastPrinted>
  <dcterms:created xsi:type="dcterms:W3CDTF">2019-03-28T03:58:09Z</dcterms:created>
  <dcterms:modified xsi:type="dcterms:W3CDTF">2022-02-09T04:59:58Z</dcterms:modified>
</cp:coreProperties>
</file>