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" documentId="8_{95B4841A-78A6-420D-ABD8-3919A82507D8}" xr6:coauthVersionLast="45" xr6:coauthVersionMax="45" xr10:uidLastSave="{CFED392E-697C-48D8-8522-73330D490847}"/>
  <bookViews>
    <workbookView xWindow="0" yWindow="1515" windowWidth="28755" windowHeight="153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<sst xmlns="http://schemas.openxmlformats.org/spreadsheetml/2006/main" count="82" uniqueCount="73">
  <si>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</si>
  <si>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</si>
  <si>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</si>
  <si>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</si>
  <si>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</si>
  <si>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</si>
  <si>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</si>
  <si>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</si>
  <si>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</si>
  <si>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</si>
  <si>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</si>
  <si>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</si>
  <si>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</si>
  <si>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</si>
  <si>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</si>
  <si>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</si>
  <si>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</si>
  <si>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</si>
  <si>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</si>
  <si>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</si>
  <si>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</si>
  <si>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</si>
  <si>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</si>
  <si>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</si>
  <si>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</si>
  <si>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</si>
  <si>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</si>
  <si>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</si>
  <si>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</si>
  <si>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</si>
  <si>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</si>
  <si>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</si>
  <si>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</si>
  <si>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</si>
  <si>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</si>
  <si>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</si>
  <si>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</si>
  <si>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</si>
  <si>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</si>
  <si>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</si>
  <si>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</si>
  <si>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</si>
  <si>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</si>
  <si>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</si>
  <si>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</si>
  <si>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</si>
  <si>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</si>
  <si>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</si>
  <si>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</si>
  <si>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</si>
  <si>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</si>
  <si>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</si>
  <si>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</si>
  <si>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</si>
  <si>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</si>
  <si>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</si>
  <si>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노트북</t>
    <phoneticPr fontId="1" type="noConversion"/>
  </si>
  <si>
    <t>케이블</t>
    <phoneticPr fontId="1" type="noConversion"/>
  </si>
  <si>
    <t>삼성 320G 중고하드</t>
    <phoneticPr fontId="1" type="noConversion"/>
  </si>
  <si>
    <t>현금(이체X)</t>
  </si>
  <si>
    <t xml:space="preserve">AMD 레이스 프리즘 쿨러 (정품) </t>
    <phoneticPr fontId="1" type="noConversion"/>
  </si>
  <si>
    <r>
      <t xml:space="preserve">마이크로닉스 Master M60 메쉬  새상품
</t>
    </r>
    <r>
      <rPr>
        <sz val="9"/>
        <color rgb="FFFF0000"/>
        <rFont val="맑은 고딕"/>
        <family val="3"/>
        <charset val="129"/>
        <scheme val="minor"/>
      </rPr>
      <t>이벤트가 끝나서 가격인상되었습니다.</t>
    </r>
    <phoneticPr fontId="1" type="noConversion"/>
  </si>
  <si>
    <t>500W 정격 중고파워</t>
    <phoneticPr fontId="1" type="noConversion"/>
  </si>
  <si>
    <t>고객성명(회사명): 박상현</t>
    <phoneticPr fontId="1" type="noConversion"/>
  </si>
  <si>
    <t>전화번호: 010-9954-0074</t>
    <phoneticPr fontId="1" type="noConversion"/>
  </si>
  <si>
    <t>주소: 서울특별시 강남구 테헤란로 423 현대타워 2층</t>
    <phoneticPr fontId="1" type="noConversion"/>
  </si>
  <si>
    <t>견적일자: 2020년  02 월  19   일</t>
    <phoneticPr fontId="1" type="noConversion"/>
  </si>
  <si>
    <t>Amd phenom ii x4 945 95 w 3.0 ghz  중고</t>
    <phoneticPr fontId="1" type="noConversion"/>
  </si>
  <si>
    <t>[이엠텍] BIOSTAR A880G+ AM3소켓 DDR3 mATX AMD 메인보드 중고</t>
    <phoneticPr fontId="1" type="noConversion"/>
  </si>
  <si>
    <t>삼성 4G DDR3 12800 중고</t>
    <phoneticPr fontId="1" type="noConversion"/>
  </si>
  <si>
    <t>지포스 GT730 UD2 D3 1GB  중고</t>
    <phoneticPr fontId="1" type="noConversion"/>
  </si>
  <si>
    <t>HP 정품 S700 120G SSD 새상품</t>
    <phoneticPr fontId="1" type="noConversion"/>
  </si>
  <si>
    <t>납품일자: 2020년  월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</si>
</sst>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4" fillId="0" borderId="3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372718</xdr:colOff>
      <xdr:row>0</xdr:row>
      <xdr:rowOff>85725</xdr:rowOff>
    </xdr:from>
    <xdr:to>
      <xdr:col>6</xdr:col>
      <xdr:colOff>193398</xdr:colOff>
      <xdr:row>3</xdr:row>
      <xdr:rowOff>247649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85725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15" zoomScaleNormal="100" workbookViewId="0">
      <selection activeCell="B3" sqref="B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4" t="s">
        <v>26</v>
      </c>
      <c r="C1" s="51"/>
      <c r="D1" s="52"/>
      <c r="E1" s="52"/>
      <c r="F1" s="53"/>
    </row>
    <row r="2" spans="1:7" ht="22.5" customHeight="1">
      <c r="A2" s="12" t="s">
        <v>64</v>
      </c>
      <c r="B2" s="45"/>
      <c r="C2" s="54"/>
      <c r="D2" s="55"/>
      <c r="E2" s="55"/>
      <c r="F2" s="56"/>
    </row>
    <row r="3" spans="1:7" ht="22.5" customHeight="1">
      <c r="A3" s="12" t="s">
        <v>66</v>
      </c>
      <c r="B3" s="12" t="s">
        <v>72</v>
      </c>
      <c r="C3" s="54"/>
      <c r="D3" s="55"/>
      <c r="E3" s="55"/>
      <c r="F3" s="56"/>
    </row>
    <row r="4" spans="1:7" ht="22.5" customHeight="1">
      <c r="A4" s="39" t="s">
        <v>65</v>
      </c>
      <c r="B4" s="40"/>
      <c r="C4" s="57"/>
      <c r="D4" s="58"/>
      <c r="E4" s="58"/>
      <c r="F4" s="59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8" t="s">
        <v>34</v>
      </c>
      <c r="B6" s="13" t="s">
        <v>67</v>
      </c>
      <c r="C6" s="3" t="s">
        <v>6</v>
      </c>
      <c r="D6" s="8">
        <v>50000</v>
      </c>
      <c r="E6" s="3">
        <v>1</v>
      </c>
      <c r="F6" s="8">
        <f>D6*E6</f>
        <v>50000</v>
      </c>
      <c r="G6" s="2"/>
    </row>
    <row r="7" spans="1:7" ht="24" customHeight="1">
      <c r="A7" s="49"/>
      <c r="B7" s="13" t="s">
        <v>68</v>
      </c>
      <c r="C7" s="3" t="s">
        <v>7</v>
      </c>
      <c r="D7" s="8">
        <v>30000</v>
      </c>
      <c r="E7" s="3">
        <v>1</v>
      </c>
      <c r="F7" s="8">
        <f t="shared" ref="F7:F20" si="0">D7*E7</f>
        <v>30000</v>
      </c>
      <c r="G7" s="2"/>
    </row>
    <row r="8" spans="1:7">
      <c r="A8" s="49"/>
      <c r="B8" s="13" t="s">
        <v>69</v>
      </c>
      <c r="C8" s="3" t="s">
        <v>8</v>
      </c>
      <c r="D8" s="8">
        <v>15000</v>
      </c>
      <c r="E8" s="3">
        <v>2</v>
      </c>
      <c r="F8" s="8">
        <f t="shared" si="0"/>
        <v>30000</v>
      </c>
      <c r="G8" s="2"/>
    </row>
    <row r="9" spans="1:7">
      <c r="A9" s="49"/>
      <c r="B9" s="13" t="s">
        <v>70</v>
      </c>
      <c r="C9" s="3" t="s">
        <v>9</v>
      </c>
      <c r="D9" s="8">
        <v>25000</v>
      </c>
      <c r="E9" s="3">
        <v>1</v>
      </c>
      <c r="F9" s="8">
        <f t="shared" si="0"/>
        <v>25000</v>
      </c>
      <c r="G9" s="2"/>
    </row>
    <row r="10" spans="1:7" ht="24" customHeight="1">
      <c r="A10" s="49"/>
      <c r="B10" s="32" t="s">
        <v>71</v>
      </c>
      <c r="C10" s="3" t="s">
        <v>10</v>
      </c>
      <c r="D10" s="8">
        <v>35000</v>
      </c>
      <c r="E10" s="3">
        <v>1</v>
      </c>
      <c r="F10" s="8">
        <f t="shared" si="0"/>
        <v>35000</v>
      </c>
      <c r="G10" s="2"/>
    </row>
    <row r="11" spans="1:7">
      <c r="A11" s="49"/>
      <c r="B11" s="13" t="s">
        <v>58</v>
      </c>
      <c r="C11" s="3" t="s">
        <v>11</v>
      </c>
      <c r="D11" s="8">
        <v>10000</v>
      </c>
      <c r="E11" s="3">
        <v>1</v>
      </c>
      <c r="F11" s="8">
        <f t="shared" si="0"/>
        <v>10000</v>
      </c>
      <c r="G11" s="2"/>
    </row>
    <row r="12" spans="1:7" ht="24" customHeight="1">
      <c r="A12" s="49"/>
      <c r="B12" s="13" t="s">
        <v>32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9"/>
      <c r="B13" s="33" t="s">
        <v>61</v>
      </c>
      <c r="C13" s="3" t="s">
        <v>13</v>
      </c>
      <c r="D13" s="8">
        <v>41000</v>
      </c>
      <c r="E13" s="3">
        <v>1</v>
      </c>
      <c r="F13" s="8">
        <f t="shared" si="0"/>
        <v>41000</v>
      </c>
      <c r="G13" s="2"/>
    </row>
    <row r="14" spans="1:7">
      <c r="A14" s="49"/>
      <c r="B14" s="11" t="s">
        <v>62</v>
      </c>
      <c r="C14" s="3" t="s">
        <v>14</v>
      </c>
      <c r="D14" s="8">
        <v>20000</v>
      </c>
      <c r="E14" s="3">
        <v>1</v>
      </c>
      <c r="F14" s="8">
        <f t="shared" si="0"/>
        <v>20000</v>
      </c>
      <c r="G14" s="2"/>
    </row>
    <row r="15" spans="1:7" ht="24" customHeight="1">
      <c r="A15" s="49"/>
      <c r="B15" s="31" t="s">
        <v>60</v>
      </c>
      <c r="C15" s="3" t="s">
        <v>15</v>
      </c>
      <c r="D15" s="8">
        <v>39000</v>
      </c>
      <c r="E15" s="3">
        <v>1</v>
      </c>
      <c r="F15" s="8">
        <f t="shared" si="0"/>
        <v>39000</v>
      </c>
      <c r="G15" s="2"/>
    </row>
    <row r="16" spans="1:7" ht="24" customHeight="1">
      <c r="A16" s="49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49"/>
      <c r="B17" s="14" t="s">
        <v>54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9"/>
      <c r="B18" s="15" t="s">
        <v>19</v>
      </c>
      <c r="C18" s="4" t="s">
        <v>17</v>
      </c>
      <c r="D18" s="9">
        <v>20000</v>
      </c>
      <c r="E18" s="4">
        <v>1</v>
      </c>
      <c r="F18" s="8">
        <f t="shared" si="0"/>
        <v>20000</v>
      </c>
      <c r="G18" s="2"/>
    </row>
    <row r="19" spans="1:7">
      <c r="A19" s="49"/>
      <c r="B19" s="16"/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9"/>
      <c r="B20" s="15"/>
      <c r="C20" s="4" t="s">
        <v>31</v>
      </c>
      <c r="D20" s="9"/>
      <c r="E20" s="4"/>
      <c r="F20" s="8">
        <f t="shared" si="0"/>
        <v>0</v>
      </c>
      <c r="G20" s="2"/>
    </row>
    <row r="21" spans="1:7" ht="12.75" customHeight="1" thickBot="1">
      <c r="A21" s="49"/>
      <c r="B21" s="41" t="s">
        <v>18</v>
      </c>
      <c r="C21" s="72">
        <f>SUM(F6:F20)</f>
        <v>300000</v>
      </c>
      <c r="D21" s="72"/>
      <c r="E21" s="27">
        <v>1</v>
      </c>
      <c r="F21" s="62" t="s">
        <v>20</v>
      </c>
      <c r="G21" s="2"/>
    </row>
    <row r="22" spans="1:7" ht="12.75" customHeight="1" thickBot="1">
      <c r="A22" s="49"/>
      <c r="B22" s="42"/>
      <c r="C22" s="72">
        <f>C21*E21</f>
        <v>300000</v>
      </c>
      <c r="D22" s="72"/>
      <c r="E22" s="72"/>
      <c r="F22" s="63"/>
      <c r="G22" s="2"/>
    </row>
    <row r="23" spans="1:7" ht="12.75" customHeight="1" thickBot="1">
      <c r="A23" s="49"/>
      <c r="B23" s="43"/>
      <c r="C23" s="72"/>
      <c r="D23" s="72"/>
      <c r="E23" s="72"/>
      <c r="F23" s="64"/>
      <c r="G23" s="2"/>
    </row>
    <row r="24" spans="1:7" ht="17.25" customHeight="1">
      <c r="A24" s="49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50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5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57</v>
      </c>
      <c r="D26" s="8"/>
      <c r="E26" s="3"/>
      <c r="F26" s="8">
        <f t="shared" ref="F26:F33" si="1">D26*E26</f>
        <v>0</v>
      </c>
      <c r="G26" s="2"/>
    </row>
    <row r="27" spans="1:7">
      <c r="A27" s="66"/>
      <c r="B27" s="11"/>
      <c r="C27" s="7" t="s">
        <v>33</v>
      </c>
      <c r="D27" s="8"/>
      <c r="E27" s="3"/>
      <c r="F27" s="8">
        <f t="shared" si="1"/>
        <v>0</v>
      </c>
      <c r="G27" s="2"/>
    </row>
    <row r="28" spans="1:7">
      <c r="A28" s="66"/>
      <c r="B28" s="10"/>
      <c r="C28" s="7" t="s">
        <v>27</v>
      </c>
      <c r="D28" s="8"/>
      <c r="E28" s="3"/>
      <c r="F28" s="8">
        <f t="shared" si="1"/>
        <v>0</v>
      </c>
      <c r="G28" s="2"/>
    </row>
    <row r="29" spans="1:7">
      <c r="A29" s="66"/>
      <c r="B29" s="10" t="s">
        <v>55</v>
      </c>
      <c r="C29" s="7" t="s">
        <v>28</v>
      </c>
      <c r="D29" s="8"/>
      <c r="E29" s="3"/>
      <c r="F29" s="8">
        <f t="shared" si="1"/>
        <v>0</v>
      </c>
      <c r="G29" s="2"/>
    </row>
    <row r="30" spans="1:7">
      <c r="A30" s="66"/>
      <c r="B30" s="10"/>
      <c r="C30" s="7" t="s">
        <v>29</v>
      </c>
      <c r="D30" s="8"/>
      <c r="E30" s="3"/>
      <c r="F30" s="8">
        <f t="shared" si="1"/>
        <v>0</v>
      </c>
      <c r="G30" s="2"/>
    </row>
    <row r="31" spans="1:7">
      <c r="A31" s="66"/>
      <c r="B31" s="10"/>
      <c r="C31" s="7" t="s">
        <v>56</v>
      </c>
      <c r="D31" s="8"/>
      <c r="E31" s="3"/>
      <c r="F31" s="8">
        <f t="shared" si="1"/>
        <v>0</v>
      </c>
      <c r="G31" s="2"/>
    </row>
    <row r="32" spans="1:7" ht="16.5" hidden="1" customHeight="1">
      <c r="A32" s="66"/>
      <c r="B32" s="10"/>
      <c r="C32" s="7"/>
      <c r="D32" s="8"/>
      <c r="E32" s="3"/>
      <c r="F32" s="8">
        <f t="shared" si="1"/>
        <v>0</v>
      </c>
      <c r="G32" s="2"/>
    </row>
    <row r="33" spans="1:7">
      <c r="A33" s="67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5" t="s">
        <v>43</v>
      </c>
      <c r="B34" s="46" t="str">
        <f>IF(D38="현금(이체X)",Sheet2!C1,IF(D38="카드",Sheet2!C1,IF(D38="이체 및 현금영수증",Sheet2!C1,IF(D38="카드+현금",Sheet2!C2,IF(D38="이체 및 세금계산서",Sheet2!C1)))))</f>
        <v>선택사항</v>
      </c>
      <c r="C34" s="71">
        <f>SUM(F25:F33)</f>
        <v>0</v>
      </c>
      <c r="D34" s="71"/>
      <c r="E34" s="73"/>
      <c r="F34" s="60" t="s">
        <v>20</v>
      </c>
      <c r="G34" s="2"/>
    </row>
    <row r="35" spans="1:7" ht="14.25" customHeight="1">
      <c r="A35" s="36"/>
      <c r="B35" s="47"/>
      <c r="C35" s="74"/>
      <c r="D35" s="74"/>
      <c r="E35" s="75"/>
      <c r="F35" s="61"/>
      <c r="G35" s="2"/>
    </row>
    <row r="36" spans="1:7" ht="16.5" customHeight="1">
      <c r="A36" s="19" t="s">
        <v>45</v>
      </c>
      <c r="B36" s="26"/>
      <c r="C36" s="17" t="s">
        <v>4</v>
      </c>
      <c r="D36" s="70">
        <f>SUM(C22,C34)</f>
        <v>300000</v>
      </c>
      <c r="E36" s="70"/>
      <c r="F36" s="18" t="s">
        <v>20</v>
      </c>
      <c r="G36" s="2"/>
    </row>
    <row r="37" spans="1:7" ht="16.5" customHeight="1">
      <c r="A37" s="19" t="s">
        <v>46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8">
        <f>D36*1.1-D36</f>
        <v>30000</v>
      </c>
      <c r="E37" s="69"/>
      <c r="F37" s="20"/>
      <c r="G37" s="2"/>
    </row>
    <row r="38" spans="1:7" ht="17.25" customHeight="1">
      <c r="A38" s="19" t="s">
        <v>41</v>
      </c>
      <c r="B38" s="24"/>
      <c r="C38" s="17" t="s">
        <v>39</v>
      </c>
      <c r="D38" s="76" t="s">
        <v>59</v>
      </c>
      <c r="E38" s="77"/>
      <c r="F38" s="21"/>
      <c r="G38" s="2"/>
    </row>
    <row r="39" spans="1:7" ht="17.25" customHeight="1">
      <c r="A39" s="34" t="s">
        <v>42</v>
      </c>
      <c r="B39" s="37">
        <f>SUM(B36:B37)-B38</f>
        <v>0</v>
      </c>
      <c r="C39" s="17" t="s">
        <v>41</v>
      </c>
      <c r="D39" s="70"/>
      <c r="E39" s="70"/>
      <c r="F39" s="70"/>
      <c r="G39" s="2"/>
    </row>
    <row r="40" spans="1:7" ht="16.5" customHeight="1">
      <c r="A40" s="34"/>
      <c r="B40" s="38"/>
      <c r="C40" s="28" t="s">
        <v>23</v>
      </c>
      <c r="D40" s="71">
        <f>IF(D38="현금(이체X)",D36,IF(D38="카드",D36+D36*13%,IF(D38="이체 및 현금영수증",D36+D36*10%,IF(D38="이체 및 세금계산서",D36+D36*10%,IF(D38="이체 및 세금계산서",D36+D36*10%,)))))-D39</f>
        <v>300000</v>
      </c>
      <c r="E40" s="71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40</v>
      </c>
      <c r="B1" t="s">
        <v>25</v>
      </c>
      <c r="C1" t="s">
        <v>47</v>
      </c>
      <c r="D1" s="23" t="s">
        <v>49</v>
      </c>
    </row>
    <row r="2" spans="1:4">
      <c r="A2" t="s">
        <v>36</v>
      </c>
      <c r="B2" t="s">
        <v>20</v>
      </c>
      <c r="C2" t="s">
        <v>52</v>
      </c>
      <c r="D2" t="s">
        <v>48</v>
      </c>
    </row>
    <row r="3" spans="1:4">
      <c r="A3" t="s">
        <v>37</v>
      </c>
      <c r="B3" t="s">
        <v>44</v>
      </c>
      <c r="D3" s="30" t="s">
        <v>50</v>
      </c>
    </row>
    <row r="4" spans="1:4">
      <c r="A4" t="s">
        <v>38</v>
      </c>
      <c r="B4" s="22">
        <f>Sheet1!D36-(Sheet1!B36/1.3)</f>
        <v>300000</v>
      </c>
    </row>
    <row r="5" spans="1:4">
      <c r="A5" t="s">
        <v>53</v>
      </c>
    </row>
    <row r="6" spans="1:4">
      <c r="A6" t="s">
        <v>51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2020-02-19T05:37:53Z</cp:lastPrinted>
  <dcterms:created xsi:type="dcterms:W3CDTF">2019-03-28T03:58:09Z</dcterms:created>
  <dcterms:modified xsi:type="dcterms:W3CDTF">2020-02-19T09:37:13Z</dcterms:modified>
</cp:coreProperties>
</file>