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03C09FE-1E9D-4913-AF1C-0E1B325B2F96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<sst xmlns="http://schemas.openxmlformats.org/spreadsheetml/2006/main" count="107" uniqueCount="91">
  <si>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</si>
  <si>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</si>
  <si>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</si>
  <si>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</si>
  <si>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</si>
  <si>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</si>
  <si>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</si>
  <si>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</si>
  <si>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</si>
  <si>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</si>
  <si>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</si>
  <si>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</si>
  <si>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</si>
  <si>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</si>
  <si>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</si>
  <si>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</si>
  <si>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</si>
  <si>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</si>
  <si>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</si>
  <si>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</si>
  <si>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</si>
  <si>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</si>
  <si>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</si>
  <si>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</si>
  <si>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</si>
  <si>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</si>
  <si>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</si>
  <si>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</si>
  <si>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</si>
  <si>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</si>
  <si>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</si>
  <si>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</si>
  <si>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</si>
  <si>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</si>
  <si>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</si>
  <si>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</si>
  <si>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</si>
  <si>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</si>
  <si>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</si>
  <si>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</si>
  <si>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</si>
  <si>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</si>
  <si>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</si>
  <si>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</si>
  <si>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</si>
  <si>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</si>
  <si>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</si>
  <si>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</si>
  <si>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</si>
  <si>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</si>
  <si>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</si>
  <si>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</si>
  <si>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</si>
  <si>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</si>
  <si>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</si>
  <si>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</si>
  <si>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</si>
  <si>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</si>
  <si>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</si>
  <si>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</si>
  <si>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</si>
  <si>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</si>
  <si>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</si>
  <si>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</si>
  <si>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</si>
  <si>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</si>
  <si>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</si>
  <si>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</si>
  <si>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</si>
  <si>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</si>
  <si>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</si>
  <si>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</si>
  <si>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</si>
  <si>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</si>
  <si>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</si>
  <si>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</si>
  <si>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</si>
  <si>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</si>
  <si>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</si>
  <si>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</si>
  <si>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(32GB)</t>
    <phoneticPr fontId="1" type="noConversion"/>
  </si>
  <si>
    <t>삼성전자 PM9A1 M.2 NVMe 병행수입 (512GB)</t>
    <phoneticPr fontId="1" type="noConversion"/>
  </si>
  <si>
    <t>Western Digital WD BLUE 7200/256M (WD20EZBX, 2TB</t>
    <phoneticPr fontId="1" type="noConversion"/>
  </si>
  <si>
    <t>darkFlash DK200 RGB 강화유리 (블랙)</t>
    <phoneticPr fontId="1" type="noConversion"/>
  </si>
  <si>
    <t>마이크로닉스 COOLMAX VISION II 600W</t>
    <phoneticPr fontId="1" type="noConversion"/>
  </si>
  <si>
    <t>맘스콜라보</t>
    <phoneticPr fontId="1" type="noConversion"/>
  </si>
  <si>
    <t>010-2587-7969</t>
    <phoneticPr fontId="1" type="noConversion"/>
  </si>
  <si>
    <t>MSI 지포스 GTX 1650 벤투스 S OC D5 4GB</t>
    <phoneticPr fontId="1" type="noConversion"/>
  </si>
  <si>
    <t>삼성전자 DDR4-3200 (16GB)</t>
    <phoneticPr fontId="1" type="noConversion"/>
  </si>
  <si>
    <t>램</t>
    <phoneticPr fontId="1" type="noConversion"/>
  </si>
  <si>
    <t>경기도 구리시 담터길 9 (갈매동)  3층 총무팀 한제헌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</si>
</sst>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7" t="s">
        <v>77</v>
      </c>
      <c r="D1" s="38"/>
      <c r="E1" s="108"/>
      <c r="F1" s="109"/>
      <c r="G1" s="109"/>
      <c r="H1" s="110"/>
    </row>
    <row r="2" spans="1:9" ht="22.5" customHeight="1">
      <c r="A2" s="15" t="s">
        <v>39</v>
      </c>
      <c r="B2" s="128" t="s">
        <v>86</v>
      </c>
      <c r="C2" s="39"/>
      <c r="D2" s="40"/>
      <c r="E2" s="111"/>
      <c r="F2" s="35"/>
      <c r="G2" s="35"/>
      <c r="H2" s="112"/>
    </row>
    <row r="3" spans="1:9" ht="22.5" customHeight="1">
      <c r="A3" s="15" t="s">
        <v>40</v>
      </c>
      <c r="B3" s="16">
        <f ca="1">TODAY()</f>
        <v>44982</v>
      </c>
      <c r="C3" s="15" t="s">
        <v>41</v>
      </c>
      <c r="D3" s="18">
        <v>44984</v>
      </c>
      <c r="E3" s="111"/>
      <c r="F3" s="35"/>
      <c r="G3" s="35"/>
      <c r="H3" s="112"/>
    </row>
    <row r="4" spans="1:9" ht="22.5" customHeight="1">
      <c r="A4" s="14" t="s">
        <v>38</v>
      </c>
      <c r="B4" s="43" t="s">
        <v>90</v>
      </c>
      <c r="C4" s="43"/>
      <c r="D4" s="44"/>
      <c r="E4" s="113"/>
      <c r="F4" s="114"/>
      <c r="G4" s="114"/>
      <c r="H4" s="115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4" t="s">
        <v>78</v>
      </c>
      <c r="D6" s="55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68"/>
      <c r="B7" s="69"/>
      <c r="C7" s="54"/>
      <c r="D7" s="55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19" t="s">
        <v>79</v>
      </c>
      <c r="D8" s="12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54" t="s">
        <v>80</v>
      </c>
      <c r="D9" s="55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68"/>
      <c r="B10" s="69"/>
      <c r="C10" s="54" t="s">
        <v>87</v>
      </c>
      <c r="D10" s="55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4" customHeight="1">
      <c r="A11" s="68"/>
      <c r="B11" s="69"/>
      <c r="C11" s="56"/>
      <c r="D11" s="5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8" t="s">
        <v>81</v>
      </c>
      <c r="D12" s="55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68"/>
      <c r="B13" s="69"/>
      <c r="C13" s="48" t="s">
        <v>82</v>
      </c>
      <c r="D13" s="49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8"/>
      <c r="B14" s="69"/>
      <c r="C14" s="48" t="s">
        <v>83</v>
      </c>
      <c r="D14" s="49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8"/>
      <c r="B15" s="69"/>
      <c r="C15" s="48" t="s">
        <v>84</v>
      </c>
      <c r="D15" s="49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8"/>
      <c r="B16" s="69"/>
      <c r="C16" s="50"/>
      <c r="D16" s="5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2" t="s">
        <v>49</v>
      </c>
      <c r="D18" s="5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6"/>
      <c r="D19" s="47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5" t="s">
        <v>16</v>
      </c>
      <c r="D20" s="45"/>
      <c r="E20" s="61">
        <f>SUM(H6:H19)</f>
        <v>940000</v>
      </c>
      <c r="F20" s="61"/>
      <c r="G20" s="24">
        <v>1</v>
      </c>
      <c r="H20" s="118" t="s">
        <v>18</v>
      </c>
      <c r="I20" s="2"/>
    </row>
    <row r="21" spans="1:9" ht="12.75" customHeight="1">
      <c r="A21" s="72"/>
      <c r="B21" s="73"/>
      <c r="C21" s="45"/>
      <c r="D21" s="45"/>
      <c r="E21" s="61">
        <f>E20*G20</f>
        <v>940000</v>
      </c>
      <c r="F21" s="61"/>
      <c r="G21" s="61"/>
      <c r="H21" s="118"/>
      <c r="I21" s="2"/>
    </row>
    <row r="22" spans="1:9" ht="12.75" customHeight="1">
      <c r="A22" s="72"/>
      <c r="B22" s="73"/>
      <c r="C22" s="45"/>
      <c r="D22" s="45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54" t="s">
        <v>88</v>
      </c>
      <c r="D24" s="55"/>
      <c r="E24" s="5" t="s">
        <v>89</v>
      </c>
      <c r="F24" s="6">
        <v>50000</v>
      </c>
      <c r="G24" s="3">
        <v>1</v>
      </c>
      <c r="H24" s="6">
        <f>F24*G24</f>
        <v>50000</v>
      </c>
      <c r="I24" s="2"/>
    </row>
    <row r="25" spans="1:9" ht="25.15" customHeight="1">
      <c r="A25" s="91" t="s">
        <v>75</v>
      </c>
      <c r="B25" s="92"/>
      <c r="C25" s="88"/>
      <c r="D25" s="49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9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1"/>
      <c r="D28" s="42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50000</v>
      </c>
      <c r="F33" s="63"/>
      <c r="G33" s="63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990000</v>
      </c>
      <c r="G35" s="123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1">
        <f>F35*1.1-F35</f>
        <v>99000</v>
      </c>
      <c r="G36" s="122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76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5"/>
      <c r="G38" s="126"/>
      <c r="H38" s="127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1089000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6" t="s">
        <v>58</v>
      </c>
      <c r="G40" s="36"/>
      <c r="H40" s="27">
        <f>F39-(F36+F35)</f>
        <v>0</v>
      </c>
      <c r="I40" s="2"/>
    </row>
    <row r="41" spans="1:9" ht="16.5" customHeight="1">
      <c r="B41" s="34"/>
      <c r="C41" s="2"/>
      <c r="D41" s="2"/>
      <c r="E41" s="101" t="s">
        <v>55</v>
      </c>
      <c r="F41" s="101"/>
      <c r="G41" s="101"/>
      <c r="H41" s="101"/>
      <c r="I41" s="2"/>
    </row>
    <row r="42" spans="1:9">
      <c r="A42" s="35"/>
      <c r="B42" s="35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5" t="s">
        <v>70</v>
      </c>
      <c r="B3" s="35"/>
      <c r="C3" s="35"/>
      <c r="E3" t="s">
        <v>63</v>
      </c>
      <c r="F3">
        <f>Sheet1!F35</f>
        <v>990000</v>
      </c>
    </row>
    <row r="4" spans="1:7">
      <c r="A4" t="s">
        <v>69</v>
      </c>
      <c r="B4" s="29" t="s">
        <v>67</v>
      </c>
      <c r="C4" s="31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2">
        <f>(F3-C4)*C5</f>
        <v>539000</v>
      </c>
      <c r="D6" t="s">
        <v>66</v>
      </c>
    </row>
    <row r="8" spans="1:7">
      <c r="A8" s="35" t="s">
        <v>71</v>
      </c>
      <c r="B8" s="35"/>
      <c r="C8" s="35"/>
    </row>
    <row r="9" spans="1:7">
      <c r="A9" t="s">
        <v>69</v>
      </c>
      <c r="B9" s="30" t="s">
        <v>68</v>
      </c>
      <c r="C9" s="33"/>
      <c r="D9" t="s">
        <v>64</v>
      </c>
      <c r="G9" s="32">
        <f>((F3*C10)-C9)/C10</f>
        <v>989999.99999999988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2">
        <f>ROUND(G9,-3)</f>
        <v>990000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2023-02-25T07:17:21Z</cp:lastPrinted>
  <dcterms:created xsi:type="dcterms:W3CDTF">2019-03-28T03:58:09Z</dcterms:created>
  <dcterms:modified xsi:type="dcterms:W3CDTF">2023-02-25T07:17:31Z</dcterms:modified>
</cp:coreProperties>
</file>