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A34955F-3D2D-4F9B-A8AB-FE7DE57B0E53}" xr6:coauthVersionLast="45" xr6:coauthVersionMax="45" xr10:uidLastSave="{00000000-0000-0000-0000-000000000000}"/>
  <bookViews>
    <workbookView xWindow="1560" yWindow="156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<sst xmlns="http://schemas.openxmlformats.org/spreadsheetml/2006/main" count="94" uniqueCount="87">
  <si>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</si>
  <si>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</si>
  <si>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</si>
  <si>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</si>
  <si>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</si>
  <si>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</si>
  <si>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</si>
  <si>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</si>
  <si>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</si>
  <si>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</si>
  <si>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</si>
  <si>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</si>
  <si>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</si>
  <si>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</si>
  <si>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</si>
  <si>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</si>
  <si>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</si>
  <si>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</si>
  <si>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</si>
  <si>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</si>
  <si>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</si>
  <si>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</si>
  <si>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</si>
  <si>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</si>
  <si>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</si>
  <si>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</si>
  <si>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</si>
  <si>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</si>
  <si>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</si>
  <si>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</si>
  <si>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</si>
  <si>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</si>
  <si>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</si>
  <si>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</si>
  <si>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</si>
  <si>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</si>
  <si>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</si>
  <si>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</si>
  <si>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</si>
  <si>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</si>
  <si>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</si>
  <si>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</si>
  <si>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</si>
  <si>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</si>
  <si>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</si>
  <si>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</si>
  <si>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</si>
  <si>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</si>
  <si>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</si>
  <si>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</si>
  <si>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</si>
  <si>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</si>
  <si>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</si>
  <si>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</si>
  <si>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</si>
  <si>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</si>
  <si>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</si>
  <si>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</si>
  <si>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</si>
  <si>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</si>
  <si>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</si>
  <si>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</si>
  <si>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</si>
  <si>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</si>
  <si>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</si>
  <si>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</si>
  <si>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</si>
  <si>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</si>
  <si>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</si>
  <si>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</si>
  <si>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7 3700X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</si>
  <si>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</si>
  <si>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</si>
  <si>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HIS 라데온 RX 570 IceQ X2 Turbo D5 4GB</t>
    <phoneticPr fontId="1" type="noConversion"/>
  </si>
  <si>
    <t>Western Digital WD Blue SN550 M.2 2280(500GB)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</si>
  <si>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</si>
  <si>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</si>
  <si>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600W +12V Single Rail 85+</t>
    <phoneticPr fontId="1" type="noConversion"/>
  </si>
  <si>
    <t>키보드</t>
    <phoneticPr fontId="1" type="noConversion"/>
  </si>
  <si>
    <t>큐닉스 키보드마우스 합본</t>
    <phoneticPr fontId="1" type="noConversion"/>
  </si>
  <si>
    <t>//</t>
    <phoneticPr fontId="1" type="noConversion"/>
  </si>
  <si>
    <t>패드</t>
    <phoneticPr fontId="1" type="noConversion"/>
  </si>
  <si>
    <t>큐센 게이밍 마우스패드</t>
    <phoneticPr fontId="1" type="noConversion"/>
  </si>
  <si>
    <t>래안텍 EdgeArt F2775K 화이트슬림 프리싱크 리얼 75 게이밍 무결점(스피커내장)</t>
    <phoneticPr fontId="1" type="noConversion"/>
  </si>
  <si>
    <t>이체 및 세금계산서</t>
  </si>
  <si>
    <t>010-5522-4640</t>
    <phoneticPr fontId="1" type="noConversion"/>
  </si>
  <si>
    <t>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</si>
</sst>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3" t="s">
        <v>69</v>
      </c>
      <c r="B1" s="27"/>
      <c r="C1" s="34" t="s">
        <v>52</v>
      </c>
      <c r="D1" s="35"/>
      <c r="E1" s="90"/>
      <c r="F1" s="91"/>
      <c r="G1" s="91"/>
      <c r="H1" s="92"/>
    </row>
    <row r="2" spans="1:9" ht="22.5" customHeight="1">
      <c r="A2" s="18" t="s">
        <v>53</v>
      </c>
      <c r="B2" s="26" t="s">
        <v>85</v>
      </c>
      <c r="C2" s="36"/>
      <c r="D2" s="37"/>
      <c r="E2" s="93"/>
      <c r="F2" s="94"/>
      <c r="G2" s="94"/>
      <c r="H2" s="95"/>
    </row>
    <row r="3" spans="1:9" ht="22.5" customHeight="1">
      <c r="A3" s="18" t="s">
        <v>54</v>
      </c>
      <c r="B3" s="20">
        <f ca="1">TODAY()</f>
        <v>43904</v>
      </c>
      <c r="C3" s="19" t="s">
        <v>55</v>
      </c>
      <c r="D3" s="25"/>
      <c r="E3" s="93"/>
      <c r="F3" s="94"/>
      <c r="G3" s="94"/>
      <c r="H3" s="95"/>
    </row>
    <row r="4" spans="1:9" ht="22.5" customHeight="1">
      <c r="A4" s="17" t="s">
        <v>51</v>
      </c>
      <c r="B4" s="40"/>
      <c r="C4" s="40"/>
      <c r="D4" s="41"/>
      <c r="E4" s="96"/>
      <c r="F4" s="97"/>
      <c r="G4" s="97"/>
      <c r="H4" s="98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30</v>
      </c>
      <c r="B6" s="103"/>
      <c r="C6" s="76" t="s">
        <v>70</v>
      </c>
      <c r="D6" s="77"/>
      <c r="E6" s="111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104"/>
      <c r="B7" s="105"/>
      <c r="C7" s="76" t="s">
        <v>86</v>
      </c>
      <c r="D7" s="77"/>
      <c r="E7" s="112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76" t="s">
        <v>71</v>
      </c>
      <c r="D8" s="77"/>
      <c r="E8" s="11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104"/>
      <c r="B9" s="105"/>
      <c r="C9" s="76" t="s">
        <v>72</v>
      </c>
      <c r="D9" s="77"/>
      <c r="E9" s="114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104"/>
      <c r="B10" s="105"/>
      <c r="C10" s="76" t="s">
        <v>73</v>
      </c>
      <c r="D10" s="77"/>
      <c r="E10" s="115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34.5" customHeight="1">
      <c r="A11" s="104"/>
      <c r="B11" s="105"/>
      <c r="C11" s="76" t="s">
        <v>74</v>
      </c>
      <c r="D11" s="77"/>
      <c r="E11" s="111" t="s">
        <v>10</v>
      </c>
      <c r="F11" s="6">
        <v>102000</v>
      </c>
      <c r="G11" s="3">
        <v>1</v>
      </c>
      <c r="H11" s="6">
        <f t="shared" si="0"/>
        <v>102000</v>
      </c>
      <c r="I11" s="2"/>
    </row>
    <row r="12" spans="1:9" ht="24" customHeight="1">
      <c r="A12" s="104"/>
      <c r="B12" s="105"/>
      <c r="C12" s="76" t="s">
        <v>75</v>
      </c>
      <c r="D12" s="77"/>
      <c r="E12" s="111" t="s">
        <v>11</v>
      </c>
      <c r="F12" s="6">
        <v>73000</v>
      </c>
      <c r="G12" s="3">
        <v>1</v>
      </c>
      <c r="H12" s="6">
        <f t="shared" si="0"/>
        <v>73000</v>
      </c>
      <c r="I12" s="2"/>
    </row>
    <row r="13" spans="1:9" ht="24" customHeight="1">
      <c r="A13" s="104"/>
      <c r="B13" s="105"/>
      <c r="C13" s="49"/>
      <c r="D13" s="50"/>
      <c r="E13" s="111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49" t="s">
        <v>76</v>
      </c>
      <c r="D14" s="50"/>
      <c r="E14" s="111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4"/>
      <c r="B15" s="105"/>
      <c r="C15" s="49" t="s">
        <v>77</v>
      </c>
      <c r="D15" s="50"/>
      <c r="E15" s="111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4"/>
      <c r="B16" s="105"/>
      <c r="C16" s="72" t="s">
        <v>50</v>
      </c>
      <c r="D16" s="73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74" t="s">
        <v>64</v>
      </c>
      <c r="D18" s="75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54"/>
      <c r="D19" s="55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104"/>
      <c r="B20" s="105"/>
      <c r="C20" s="42" t="s">
        <v>18</v>
      </c>
      <c r="D20" s="42"/>
      <c r="E20" s="78">
        <f>SUM(H6:H19)</f>
        <v>1182000</v>
      </c>
      <c r="F20" s="78"/>
      <c r="G20" s="24">
        <v>2</v>
      </c>
      <c r="H20" s="101" t="s">
        <v>20</v>
      </c>
      <c r="I20" s="2"/>
    </row>
    <row r="21" spans="1:9" ht="12.75" customHeight="1">
      <c r="A21" s="104"/>
      <c r="B21" s="105"/>
      <c r="C21" s="42"/>
      <c r="D21" s="42"/>
      <c r="E21" s="78">
        <f>E20*G20</f>
        <v>2364000</v>
      </c>
      <c r="F21" s="78"/>
      <c r="G21" s="78"/>
      <c r="H21" s="101"/>
      <c r="I21" s="2"/>
    </row>
    <row r="22" spans="1:9" ht="12.75" customHeight="1">
      <c r="A22" s="104"/>
      <c r="B22" s="105"/>
      <c r="C22" s="42"/>
      <c r="D22" s="42"/>
      <c r="E22" s="78"/>
      <c r="F22" s="78"/>
      <c r="G22" s="78"/>
      <c r="H22" s="101"/>
      <c r="I22" s="2"/>
    </row>
    <row r="23" spans="1:9" ht="17.25" customHeight="1">
      <c r="A23" s="104"/>
      <c r="B23" s="105"/>
      <c r="C23" s="47" t="s">
        <v>24</v>
      </c>
      <c r="D23" s="48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106"/>
      <c r="B24" s="107"/>
      <c r="C24" s="49" t="s">
        <v>83</v>
      </c>
      <c r="D24" s="50"/>
      <c r="E24" s="5" t="s">
        <v>21</v>
      </c>
      <c r="F24" s="6">
        <v>169000</v>
      </c>
      <c r="G24" s="3">
        <v>9</v>
      </c>
      <c r="H24" s="6">
        <f>F24*G24</f>
        <v>1521000</v>
      </c>
      <c r="I24" s="2"/>
    </row>
    <row r="25" spans="1:9" ht="16.5" customHeight="1">
      <c r="A25" s="5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57"/>
      <c r="C25" s="51" t="s">
        <v>79</v>
      </c>
      <c r="D25" s="50"/>
      <c r="E25" s="3" t="s">
        <v>78</v>
      </c>
      <c r="F25" s="6"/>
      <c r="G25" s="3">
        <v>2</v>
      </c>
      <c r="H25" s="6">
        <f t="shared" ref="H25:H32" si="1">F25*G25</f>
        <v>0</v>
      </c>
      <c r="I25" s="2"/>
    </row>
    <row r="26" spans="1:9">
      <c r="A26" s="58"/>
      <c r="B26" s="59"/>
      <c r="C26" s="51" t="s">
        <v>80</v>
      </c>
      <c r="D26" s="50"/>
      <c r="E26" s="5" t="s">
        <v>29</v>
      </c>
      <c r="F26" s="6"/>
      <c r="G26" s="3">
        <v>2</v>
      </c>
      <c r="H26" s="6">
        <f t="shared" si="1"/>
        <v>0</v>
      </c>
      <c r="I26" s="2"/>
    </row>
    <row r="27" spans="1:9">
      <c r="A27" s="58"/>
      <c r="B27" s="59"/>
      <c r="C27" s="52" t="s">
        <v>82</v>
      </c>
      <c r="D27" s="53"/>
      <c r="E27" s="5" t="s">
        <v>81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58"/>
      <c r="B28" s="59"/>
      <c r="C28" s="52"/>
      <c r="D28" s="53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8"/>
      <c r="B29" s="59"/>
      <c r="C29" s="52"/>
      <c r="D29" s="53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8"/>
      <c r="B30" s="59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8"/>
      <c r="B31" s="59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60"/>
      <c r="B32" s="61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62" t="s">
        <v>39</v>
      </c>
      <c r="B33" s="63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78">
        <f>SUM(H24:H32)</f>
        <v>1521000</v>
      </c>
      <c r="F33" s="78"/>
      <c r="G33" s="79"/>
      <c r="H33" s="99" t="s">
        <v>20</v>
      </c>
      <c r="I33" s="2"/>
    </row>
    <row r="34" spans="1:9" ht="14.25" customHeight="1">
      <c r="A34" s="64"/>
      <c r="B34" s="65"/>
      <c r="C34" s="45"/>
      <c r="D34" s="46"/>
      <c r="E34" s="80"/>
      <c r="F34" s="80"/>
      <c r="G34" s="81"/>
      <c r="H34" s="100"/>
      <c r="I34" s="2"/>
    </row>
    <row r="35" spans="1:9" ht="16.5" customHeight="1">
      <c r="A35" s="66" t="s">
        <v>41</v>
      </c>
      <c r="B35" s="67"/>
      <c r="C35" s="70"/>
      <c r="D35" s="71"/>
      <c r="E35" s="8" t="s">
        <v>4</v>
      </c>
      <c r="F35" s="110">
        <f>SUM(E21,E33)</f>
        <v>3885000</v>
      </c>
      <c r="G35" s="110"/>
      <c r="H35" s="9" t="s">
        <v>20</v>
      </c>
      <c r="I35" s="2"/>
    </row>
    <row r="36" spans="1:9" ht="16.5" customHeight="1">
      <c r="A36" s="66" t="s">
        <v>42</v>
      </c>
      <c r="B36" s="67"/>
      <c r="C36" s="68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69"/>
      <c r="E36" s="8" t="s">
        <v>22</v>
      </c>
      <c r="F36" s="108">
        <f>F35*1.1-F35</f>
        <v>388500</v>
      </c>
      <c r="G36" s="109"/>
      <c r="H36" s="10"/>
      <c r="I36" s="2"/>
    </row>
    <row r="37" spans="1:9" ht="17.25" customHeight="1">
      <c r="A37" s="66" t="s">
        <v>37</v>
      </c>
      <c r="B37" s="67"/>
      <c r="C37" s="84"/>
      <c r="D37" s="85"/>
      <c r="E37" s="8" t="s">
        <v>35</v>
      </c>
      <c r="F37" s="82" t="s">
        <v>84</v>
      </c>
      <c r="G37" s="83"/>
      <c r="H37" s="11">
        <v>0</v>
      </c>
      <c r="I37" s="2"/>
    </row>
    <row r="38" spans="1:9" ht="19.5" customHeight="1">
      <c r="A38" s="62" t="s">
        <v>38</v>
      </c>
      <c r="B38" s="63"/>
      <c r="C38" s="86">
        <f>SUM(C35:C36)-C37</f>
        <v>0</v>
      </c>
      <c r="D38" s="87"/>
      <c r="E38" s="29" t="s">
        <v>67</v>
      </c>
      <c r="F38" s="30">
        <v>3500</v>
      </c>
      <c r="G38" s="31" t="s">
        <v>66</v>
      </c>
      <c r="H38" s="30"/>
      <c r="I38" s="2"/>
    </row>
    <row r="39" spans="1:9" ht="20.25" customHeight="1">
      <c r="A39" s="64"/>
      <c r="B39" s="65"/>
      <c r="C39" s="88"/>
      <c r="D39" s="89"/>
      <c r="E39" s="14" t="s">
        <v>23</v>
      </c>
      <c r="F39" s="78">
        <f>IF(F37="현금(이체X)",F35,IF(F37="카드",F35+F35*13%,IF(F37="이체 및 현금영수증",F35+F35*10%,IF(F37="이체 및 세금계산서",F35+F35*10%,IF(F37="이체 및 세금계산서",F35+F35*10%,)))))-F38</f>
        <v>4270000</v>
      </c>
      <c r="G39" s="7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2" t="s">
        <v>68</v>
      </c>
      <c r="F1" s="32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3885000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2020-03-14T09:20:31Z</dcterms:modified>
</cp:coreProperties>
</file>