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1D5BBEC-CB22-4181-95A9-918C45E659C2}" xr6:coauthVersionLast="45" xr6:coauthVersionMax="45" xr10:uidLastSave="{00000000-0000-0000-0000-000000000000}"/>
  <bookViews>
    <workbookView xWindow="1560" yWindow="156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<sst xmlns="http://schemas.openxmlformats.org/spreadsheetml/2006/main" count="92" uniqueCount="85">
  <si>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</si>
  <si>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</si>
  <si>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</si>
  <si>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</si>
  <si>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</si>
  <si>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</si>
  <si>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</si>
  <si>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</si>
  <si>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</si>
  <si>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</si>
  <si>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</si>
  <si>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</si>
  <si>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</si>
  <si>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</si>
  <si>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</si>
  <si>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</si>
  <si>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</si>
  <si>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</si>
  <si>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</si>
  <si>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</si>
  <si>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</si>
  <si>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</si>
  <si>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</si>
  <si>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</si>
  <si>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</si>
  <si>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</si>
  <si>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</si>
  <si>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</si>
  <si>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</si>
  <si>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</si>
  <si>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</si>
  <si>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</si>
  <si>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</si>
  <si>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</si>
  <si>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</si>
  <si>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</si>
  <si>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</si>
  <si>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</si>
  <si>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</si>
  <si>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</si>
  <si>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</si>
  <si>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</si>
  <si>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</si>
  <si>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</si>
  <si>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</si>
  <si>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</si>
  <si>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</si>
  <si>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</si>
  <si>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</si>
  <si>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</si>
  <si>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</si>
  <si>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</si>
  <si>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</si>
  <si>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</si>
  <si>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</si>
  <si>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</si>
  <si>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</si>
  <si>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</si>
  <si>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</si>
  <si>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</si>
  <si>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</si>
  <si>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</si>
  <si>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</si>
  <si>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</si>
  <si>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</si>
  <si>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</si>
  <si>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</si>
  <si>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</si>
  <si>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</si>
  <si>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</si>
  <si>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삼성전자 DDR4 8G PC4-21300(정품)</t>
    <phoneticPr fontId="1" type="noConversion"/>
  </si>
  <si>
    <t>잘만 S3 풀 아크릴</t>
    <phoneticPr fontId="1" type="noConversion"/>
  </si>
  <si>
    <t>키보드</t>
    <phoneticPr fontId="1" type="noConversion"/>
  </si>
  <si>
    <t>큐닉스 키보드마우스 합본</t>
    <phoneticPr fontId="1" type="noConversion"/>
  </si>
  <si>
    <t>//</t>
    <phoneticPr fontId="1" type="noConversion"/>
  </si>
  <si>
    <t>패드</t>
    <phoneticPr fontId="1" type="noConversion"/>
  </si>
  <si>
    <t>큐센 게이밍 마우스패드</t>
    <phoneticPr fontId="1" type="noConversion"/>
  </si>
  <si>
    <t>이체 및 세금계산서</t>
  </si>
  <si>
    <t>010-5522-4640</t>
    <phoneticPr fontId="1" type="noConversion"/>
  </si>
  <si>
    <t>정품쿨러</t>
    <phoneticPr fontId="1" type="noConversion"/>
  </si>
  <si>
    <t>AMD 라이젠 5 2600 (피나클 릿지) (정품)</t>
    <phoneticPr fontId="1" type="noConversion"/>
  </si>
  <si>
    <t>ASRock A320M-HDV R4.0 에즈윈</t>
    <phoneticPr fontId="1" type="noConversion"/>
  </si>
  <si>
    <t>엠탑코리아 지포스 GTX750 프리미엄 V2 D5 1GB</t>
    <phoneticPr fontId="1" type="noConversion"/>
  </si>
  <si>
    <t>마이크론 Crucial BX500 아스크텍(240GB)</t>
    <phoneticPr fontId="1" type="noConversion"/>
  </si>
  <si>
    <t>마이크로닉스 Classic II 500W +12V Single Rail 85+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</si>
</sst>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28" sqref="E2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3" t="s">
        <v>69</v>
      </c>
      <c r="B1" s="27"/>
      <c r="C1" s="34" t="s">
        <v>52</v>
      </c>
      <c r="D1" s="35"/>
      <c r="E1" s="90"/>
      <c r="F1" s="91"/>
      <c r="G1" s="91"/>
      <c r="H1" s="92"/>
    </row>
    <row r="2" spans="1:9" ht="22.5" customHeight="1">
      <c r="A2" s="18" t="s">
        <v>53</v>
      </c>
      <c r="B2" s="26" t="s">
        <v>78</v>
      </c>
      <c r="C2" s="36"/>
      <c r="D2" s="37"/>
      <c r="E2" s="93"/>
      <c r="F2" s="94"/>
      <c r="G2" s="94"/>
      <c r="H2" s="95"/>
    </row>
    <row r="3" spans="1:9" ht="22.5" customHeight="1">
      <c r="A3" s="18" t="s">
        <v>54</v>
      </c>
      <c r="B3" s="20">
        <f ca="1">TODAY()</f>
        <v>43904</v>
      </c>
      <c r="C3" s="19" t="s">
        <v>55</v>
      </c>
      <c r="D3" s="25"/>
      <c r="E3" s="93"/>
      <c r="F3" s="94"/>
      <c r="G3" s="94"/>
      <c r="H3" s="95"/>
    </row>
    <row r="4" spans="1:9" ht="22.5" customHeight="1">
      <c r="A4" s="17" t="s">
        <v>51</v>
      </c>
      <c r="B4" s="40"/>
      <c r="C4" s="40"/>
      <c r="D4" s="41"/>
      <c r="E4" s="96"/>
      <c r="F4" s="97"/>
      <c r="G4" s="97"/>
      <c r="H4" s="98"/>
    </row>
    <row r="5" spans="1:9">
      <c r="A5" s="38" t="s">
        <v>0</v>
      </c>
      <c r="B5" s="39"/>
      <c r="C5" s="38" t="s">
        <v>5</v>
      </c>
      <c r="D5" s="3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30</v>
      </c>
      <c r="B6" s="103"/>
      <c r="C6" s="76" t="s">
        <v>80</v>
      </c>
      <c r="D6" s="77"/>
      <c r="E6" s="111" t="s">
        <v>6</v>
      </c>
      <c r="F6" s="6">
        <v>173000</v>
      </c>
      <c r="G6" s="3">
        <v>1</v>
      </c>
      <c r="H6" s="6">
        <f>F6*G6</f>
        <v>173000</v>
      </c>
      <c r="I6" s="2"/>
    </row>
    <row r="7" spans="1:9" ht="24" customHeight="1">
      <c r="A7" s="104"/>
      <c r="B7" s="105"/>
      <c r="C7" s="76" t="s">
        <v>79</v>
      </c>
      <c r="D7" s="77"/>
      <c r="E7" s="112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76" t="s">
        <v>81</v>
      </c>
      <c r="D8" s="77"/>
      <c r="E8" s="11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37.5" customHeight="1">
      <c r="A9" s="104"/>
      <c r="B9" s="105"/>
      <c r="C9" s="76" t="s">
        <v>70</v>
      </c>
      <c r="D9" s="77"/>
      <c r="E9" s="114" t="s">
        <v>8</v>
      </c>
      <c r="F9" s="6">
        <v>46000</v>
      </c>
      <c r="G9" s="3">
        <v>1</v>
      </c>
      <c r="H9" s="6">
        <f t="shared" si="0"/>
        <v>46000</v>
      </c>
      <c r="I9" s="2"/>
    </row>
    <row r="10" spans="1:9" ht="24" customHeight="1">
      <c r="A10" s="104"/>
      <c r="B10" s="105"/>
      <c r="C10" s="76" t="s">
        <v>82</v>
      </c>
      <c r="D10" s="77"/>
      <c r="E10" s="115" t="s">
        <v>9</v>
      </c>
      <c r="F10" s="6">
        <v>75000</v>
      </c>
      <c r="G10" s="3">
        <v>1</v>
      </c>
      <c r="H10" s="6">
        <f t="shared" si="0"/>
        <v>75000</v>
      </c>
      <c r="I10" s="2"/>
    </row>
    <row r="11" spans="1:9" ht="34.5" customHeight="1">
      <c r="A11" s="104"/>
      <c r="B11" s="105"/>
      <c r="C11" s="76" t="s">
        <v>83</v>
      </c>
      <c r="D11" s="77"/>
      <c r="E11" s="111" t="s">
        <v>10</v>
      </c>
      <c r="F11" s="6">
        <v>48000</v>
      </c>
      <c r="G11" s="3">
        <v>1</v>
      </c>
      <c r="H11" s="6">
        <f t="shared" si="0"/>
        <v>48000</v>
      </c>
      <c r="I11" s="2"/>
    </row>
    <row r="12" spans="1:9" ht="24" customHeight="1">
      <c r="A12" s="104"/>
      <c r="B12" s="105"/>
      <c r="C12" s="76"/>
      <c r="D12" s="77"/>
      <c r="E12" s="111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4"/>
      <c r="B13" s="105"/>
      <c r="C13" s="49"/>
      <c r="D13" s="50"/>
      <c r="E13" s="111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49" t="s">
        <v>71</v>
      </c>
      <c r="D14" s="50"/>
      <c r="E14" s="111" t="s">
        <v>13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4"/>
      <c r="B15" s="105"/>
      <c r="C15" s="49" t="s">
        <v>84</v>
      </c>
      <c r="D15" s="50"/>
      <c r="E15" s="111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4"/>
      <c r="B16" s="105"/>
      <c r="C16" s="72" t="s">
        <v>50</v>
      </c>
      <c r="D16" s="73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74" t="s">
        <v>64</v>
      </c>
      <c r="D18" s="75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54"/>
      <c r="D19" s="55"/>
      <c r="E19" s="4" t="s">
        <v>28</v>
      </c>
      <c r="F19" s="7"/>
      <c r="G19" s="4"/>
      <c r="H19" s="7">
        <f t="shared" si="0"/>
        <v>0</v>
      </c>
      <c r="I19" s="2"/>
    </row>
    <row r="20" spans="1:9" ht="12.75" customHeight="1">
      <c r="A20" s="104"/>
      <c r="B20" s="105"/>
      <c r="C20" s="42" t="s">
        <v>18</v>
      </c>
      <c r="D20" s="42"/>
      <c r="E20" s="78">
        <f>SUM(H6:H19)</f>
        <v>557000</v>
      </c>
      <c r="F20" s="78"/>
      <c r="G20" s="24">
        <v>2</v>
      </c>
      <c r="H20" s="101" t="s">
        <v>20</v>
      </c>
      <c r="I20" s="2"/>
    </row>
    <row r="21" spans="1:9" ht="12.75" customHeight="1">
      <c r="A21" s="104"/>
      <c r="B21" s="105"/>
      <c r="C21" s="42"/>
      <c r="D21" s="42"/>
      <c r="E21" s="78">
        <f>E20*G20</f>
        <v>1114000</v>
      </c>
      <c r="F21" s="78"/>
      <c r="G21" s="78"/>
      <c r="H21" s="101"/>
      <c r="I21" s="2"/>
    </row>
    <row r="22" spans="1:9" ht="12.75" customHeight="1">
      <c r="A22" s="104"/>
      <c r="B22" s="105"/>
      <c r="C22" s="42"/>
      <c r="D22" s="42"/>
      <c r="E22" s="78"/>
      <c r="F22" s="78"/>
      <c r="G22" s="78"/>
      <c r="H22" s="101"/>
      <c r="I22" s="2"/>
    </row>
    <row r="23" spans="1:9" ht="17.25" customHeight="1">
      <c r="A23" s="104"/>
      <c r="B23" s="105"/>
      <c r="C23" s="47" t="s">
        <v>24</v>
      </c>
      <c r="D23" s="48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106"/>
      <c r="B24" s="107"/>
      <c r="C24" s="49"/>
      <c r="D24" s="50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5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57"/>
      <c r="C25" s="51" t="s">
        <v>73</v>
      </c>
      <c r="D25" s="50"/>
      <c r="E25" s="3" t="s">
        <v>72</v>
      </c>
      <c r="F25" s="6"/>
      <c r="G25" s="3">
        <v>2</v>
      </c>
      <c r="H25" s="6">
        <f t="shared" ref="H25:H32" si="1">F25*G25</f>
        <v>0</v>
      </c>
      <c r="I25" s="2"/>
    </row>
    <row r="26" spans="1:9">
      <c r="A26" s="58"/>
      <c r="B26" s="59"/>
      <c r="C26" s="51" t="s">
        <v>74</v>
      </c>
      <c r="D26" s="50"/>
      <c r="E26" s="5" t="s">
        <v>29</v>
      </c>
      <c r="F26" s="6"/>
      <c r="G26" s="3">
        <v>2</v>
      </c>
      <c r="H26" s="6">
        <f t="shared" si="1"/>
        <v>0</v>
      </c>
      <c r="I26" s="2"/>
    </row>
    <row r="27" spans="1:9">
      <c r="A27" s="58"/>
      <c r="B27" s="59"/>
      <c r="C27" s="52" t="s">
        <v>76</v>
      </c>
      <c r="D27" s="53"/>
      <c r="E27" s="5" t="s">
        <v>75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58"/>
      <c r="B28" s="59"/>
      <c r="C28" s="52"/>
      <c r="D28" s="53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58"/>
      <c r="B29" s="59"/>
      <c r="C29" s="52"/>
      <c r="D29" s="53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8"/>
      <c r="B30" s="59"/>
      <c r="C30" s="52"/>
      <c r="D30" s="5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58"/>
      <c r="B31" s="59"/>
      <c r="C31" s="52"/>
      <c r="D31" s="53"/>
      <c r="E31" s="5"/>
      <c r="F31" s="6"/>
      <c r="G31" s="3"/>
      <c r="H31" s="6">
        <f t="shared" si="1"/>
        <v>0</v>
      </c>
      <c r="I31" s="2"/>
    </row>
    <row r="32" spans="1:9">
      <c r="A32" s="60"/>
      <c r="B32" s="61"/>
      <c r="C32" s="52"/>
      <c r="D32" s="53"/>
      <c r="E32" s="5"/>
      <c r="F32" s="6"/>
      <c r="G32" s="3"/>
      <c r="H32" s="6">
        <f t="shared" si="1"/>
        <v>0</v>
      </c>
      <c r="I32" s="2"/>
    </row>
    <row r="33" spans="1:9" ht="13.5" customHeight="1">
      <c r="A33" s="62" t="s">
        <v>39</v>
      </c>
      <c r="B33" s="63"/>
      <c r="C33" s="43" t="str">
        <f>IF(F37="현금(이체X)",Sheet2!C1,IF(F37="카드",Sheet2!C1,IF(F37="이체 및 현금영수증",Sheet2!C1,IF(F37="카드+현금",Sheet2!C2,IF(F37="이체 및 세금계산서",Sheet2!C1)))))</f>
        <v>선택사항</v>
      </c>
      <c r="D33" s="44"/>
      <c r="E33" s="78">
        <f>SUM(H24:H32)</f>
        <v>0</v>
      </c>
      <c r="F33" s="78"/>
      <c r="G33" s="79"/>
      <c r="H33" s="99" t="s">
        <v>20</v>
      </c>
      <c r="I33" s="2"/>
    </row>
    <row r="34" spans="1:9" ht="14.25" customHeight="1">
      <c r="A34" s="64"/>
      <c r="B34" s="65"/>
      <c r="C34" s="45"/>
      <c r="D34" s="46"/>
      <c r="E34" s="80"/>
      <c r="F34" s="80"/>
      <c r="G34" s="81"/>
      <c r="H34" s="100"/>
      <c r="I34" s="2"/>
    </row>
    <row r="35" spans="1:9" ht="16.5" customHeight="1">
      <c r="A35" s="66" t="s">
        <v>41</v>
      </c>
      <c r="B35" s="67"/>
      <c r="C35" s="70"/>
      <c r="D35" s="71"/>
      <c r="E35" s="8" t="s">
        <v>4</v>
      </c>
      <c r="F35" s="110">
        <f>SUM(E21,E33)</f>
        <v>1114000</v>
      </c>
      <c r="G35" s="110"/>
      <c r="H35" s="9" t="s">
        <v>20</v>
      </c>
      <c r="I35" s="2"/>
    </row>
    <row r="36" spans="1:9" ht="16.5" customHeight="1">
      <c r="A36" s="66" t="s">
        <v>42</v>
      </c>
      <c r="B36" s="67"/>
      <c r="C36" s="68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69"/>
      <c r="E36" s="8" t="s">
        <v>22</v>
      </c>
      <c r="F36" s="108">
        <f>F35*1.1-F35</f>
        <v>111400</v>
      </c>
      <c r="G36" s="109"/>
      <c r="H36" s="10"/>
      <c r="I36" s="2"/>
    </row>
    <row r="37" spans="1:9" ht="17.25" customHeight="1">
      <c r="A37" s="66" t="s">
        <v>37</v>
      </c>
      <c r="B37" s="67"/>
      <c r="C37" s="84"/>
      <c r="D37" s="85"/>
      <c r="E37" s="8" t="s">
        <v>35</v>
      </c>
      <c r="F37" s="82" t="s">
        <v>77</v>
      </c>
      <c r="G37" s="83"/>
      <c r="H37" s="11">
        <v>0</v>
      </c>
      <c r="I37" s="2"/>
    </row>
    <row r="38" spans="1:9" ht="19.5" customHeight="1">
      <c r="A38" s="62" t="s">
        <v>38</v>
      </c>
      <c r="B38" s="63"/>
      <c r="C38" s="86">
        <f>SUM(C35:C36)-C37</f>
        <v>0</v>
      </c>
      <c r="D38" s="87"/>
      <c r="E38" s="29" t="s">
        <v>67</v>
      </c>
      <c r="F38" s="30">
        <v>5400</v>
      </c>
      <c r="G38" s="31" t="s">
        <v>66</v>
      </c>
      <c r="H38" s="30"/>
      <c r="I38" s="2"/>
    </row>
    <row r="39" spans="1:9" ht="20.25" customHeight="1">
      <c r="A39" s="64"/>
      <c r="B39" s="65"/>
      <c r="C39" s="88"/>
      <c r="D39" s="89"/>
      <c r="E39" s="14" t="s">
        <v>23</v>
      </c>
      <c r="F39" s="78">
        <f>IF(F37="현금(이체X)",F35,IF(F37="카드",F35+F35*13%,IF(F37="이체 및 현금영수증",F35+F35*10%,IF(F37="이체 및 세금계산서",F35+F35*10%,IF(F37="이체 및 세금계산서",F35+F35*10%,)))))-F38</f>
        <v>1220000</v>
      </c>
      <c r="G39" s="7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E20:F20"/>
    <mergeCell ref="E21:G22"/>
    <mergeCell ref="E33:G34"/>
    <mergeCell ref="F37:G37"/>
    <mergeCell ref="A37:B37"/>
    <mergeCell ref="C15:D15"/>
    <mergeCell ref="C16:D16"/>
    <mergeCell ref="C18:D18"/>
    <mergeCell ref="C10:D10"/>
    <mergeCell ref="C11:D11"/>
    <mergeCell ref="C12:D12"/>
    <mergeCell ref="C13:D13"/>
    <mergeCell ref="C14:D14"/>
    <mergeCell ref="A25:B32"/>
    <mergeCell ref="A33:B34"/>
    <mergeCell ref="A35:B35"/>
    <mergeCell ref="A36:B36"/>
    <mergeCell ref="C36:D36"/>
    <mergeCell ref="C35:D35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2" t="s">
        <v>68</v>
      </c>
      <c r="F1" s="32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1114000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2020-03-14T09:20:52Z</cp:lastPrinted>
  <dcterms:created xsi:type="dcterms:W3CDTF">2019-03-28T03:58:09Z</dcterms:created>
  <dcterms:modified xsi:type="dcterms:W3CDTF">2020-03-14T09:24:58Z</dcterms:modified>
</cp:coreProperties>
</file>