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6A572C8-E9BE-45EC-8857-232AB0030EEF}" xr6:coauthVersionLast="47" xr6:coauthVersionMax="47" xr10:uidLastSave="{00000000-0000-0000-0000-000000000000}"/>
  <bookViews>
    <workbookView xWindow="3120" yWindow="312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<sst xmlns="http://schemas.openxmlformats.org/spreadsheetml/2006/main" count="81" uniqueCount="71">
  <si>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</si>
  <si>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</si>
  <si>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</si>
  <si>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</si>
  <si>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</si>
  <si>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</si>
  <si>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</si>
  <si>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</si>
  <si>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</si>
  <si>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</si>
  <si>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</si>
  <si>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</si>
  <si>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</si>
  <si>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</si>
  <si>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</si>
  <si>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</si>
  <si>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</si>
  <si>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</si>
  <si>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</si>
  <si>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</si>
  <si>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</si>
  <si>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</si>
  <si>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</si>
  <si>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</si>
  <si>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</si>
  <si>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</si>
  <si>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</si>
  <si>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</si>
  <si>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</si>
  <si>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</si>
  <si>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</si>
  <si>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</si>
  <si>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</si>
  <si>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</si>
  <si>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</si>
  <si>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</si>
  <si>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</si>
  <si>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</si>
  <si>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</si>
  <si>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</si>
  <si>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</si>
  <si>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</si>
  <si>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</si>
  <si>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</si>
  <si>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</si>
  <si>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</si>
  <si>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</si>
  <si>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</si>
  <si>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</si>
  <si>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</si>
  <si>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</si>
  <si>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</si>
  <si>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</si>
  <si>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</si>
  <si>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</si>
  <si>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</si>
  <si>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</si>
  <si>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</si>
  <si>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</si>
  <si>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</si>
  <si>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</si>
  <si>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</si>
  <si>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MSI H510M-A PRO</t>
    <phoneticPr fontId="1" type="noConversion"/>
  </si>
  <si>
    <t>인텔정품쿨러</t>
    <phoneticPr fontId="1" type="noConversion"/>
  </si>
  <si>
    <t>삼성전자 DDR4-3200 (8GB)</t>
    <phoneticPr fontId="1" type="noConversion"/>
  </si>
  <si>
    <t>이메이션 X931 M.2 NVMe (256GB)</t>
    <phoneticPr fontId="1" type="noConversion"/>
  </si>
  <si>
    <t>DAVEN 스텔라 미니</t>
    <phoneticPr fontId="1" type="noConversion"/>
  </si>
  <si>
    <t>마이크로닉스  500W</t>
    <phoneticPr fontId="1" type="noConversion"/>
  </si>
  <si>
    <t>노경표</t>
    <phoneticPr fontId="1" type="noConversion"/>
  </si>
  <si>
    <t>인텔 코어i3-10세대 10105 (코멧레이크S 리프레시) (정품)</t>
    <phoneticPr fontId="1" type="noConversion"/>
  </si>
  <si>
    <t>인텔 UHD630 내장그래픽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</si>
</sst>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F13" sqref="F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54</v>
      </c>
      <c r="B1" s="21" t="s">
        <v>68</v>
      </c>
      <c r="C1" s="44" t="s">
        <v>56</v>
      </c>
      <c r="D1" s="45"/>
      <c r="E1" s="102"/>
      <c r="F1" s="103"/>
      <c r="G1" s="103"/>
      <c r="H1" s="104"/>
    </row>
    <row r="2" spans="1:9" ht="22.5" customHeight="1">
      <c r="A2" s="15" t="s">
        <v>42</v>
      </c>
      <c r="B2" s="20"/>
      <c r="C2" s="46"/>
      <c r="D2" s="47"/>
      <c r="E2" s="105"/>
      <c r="F2" s="106"/>
      <c r="G2" s="106"/>
      <c r="H2" s="107"/>
    </row>
    <row r="3" spans="1:9" ht="22.5" customHeight="1">
      <c r="A3" s="15" t="s">
        <v>43</v>
      </c>
      <c r="B3" s="17">
        <f ca="1">TODAY()</f>
        <v>44685</v>
      </c>
      <c r="C3" s="16" t="s">
        <v>44</v>
      </c>
      <c r="D3" s="19"/>
      <c r="E3" s="105"/>
      <c r="F3" s="106"/>
      <c r="G3" s="106"/>
      <c r="H3" s="107"/>
    </row>
    <row r="4" spans="1:9" ht="22.5" customHeight="1">
      <c r="A4" s="14" t="s">
        <v>41</v>
      </c>
      <c r="B4" s="50"/>
      <c r="C4" s="50"/>
      <c r="D4" s="51"/>
      <c r="E4" s="108"/>
      <c r="F4" s="109"/>
      <c r="G4" s="109"/>
      <c r="H4" s="110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57</v>
      </c>
      <c r="B6" s="35"/>
      <c r="C6" s="61" t="s">
        <v>69</v>
      </c>
      <c r="D6" s="62"/>
      <c r="E6" s="3" t="s">
        <v>6</v>
      </c>
      <c r="F6" s="6">
        <v>150000</v>
      </c>
      <c r="G6" s="3">
        <v>1</v>
      </c>
      <c r="H6" s="6">
        <f>F6*G6</f>
        <v>150000</v>
      </c>
      <c r="I6" s="2"/>
    </row>
    <row r="7" spans="1:9" ht="24" customHeight="1">
      <c r="A7" s="36"/>
      <c r="B7" s="37"/>
      <c r="C7" s="61" t="s">
        <v>63</v>
      </c>
      <c r="D7" s="62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4" t="s">
        <v>62</v>
      </c>
      <c r="D8" s="115"/>
      <c r="E8" s="3" t="s">
        <v>7</v>
      </c>
      <c r="F8" s="6">
        <v>78000</v>
      </c>
      <c r="G8" s="3">
        <v>1</v>
      </c>
      <c r="H8" s="6">
        <f t="shared" si="0"/>
        <v>78000</v>
      </c>
      <c r="I8" s="2"/>
    </row>
    <row r="9" spans="1:9" ht="37.5" customHeight="1">
      <c r="A9" s="36"/>
      <c r="B9" s="37"/>
      <c r="C9" s="61" t="s">
        <v>64</v>
      </c>
      <c r="D9" s="62"/>
      <c r="E9" s="3" t="s">
        <v>8</v>
      </c>
      <c r="F9" s="6">
        <v>40000</v>
      </c>
      <c r="G9" s="3">
        <v>1</v>
      </c>
      <c r="H9" s="6">
        <f t="shared" si="0"/>
        <v>40000</v>
      </c>
      <c r="I9" s="2"/>
    </row>
    <row r="10" spans="1:9" ht="24" customHeight="1">
      <c r="A10" s="36"/>
      <c r="B10" s="37"/>
      <c r="C10" s="61" t="s">
        <v>70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/>
      <c r="D11" s="64"/>
      <c r="E11" s="3"/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 t="s">
        <v>65</v>
      </c>
      <c r="D12" s="62"/>
      <c r="E12" s="3" t="s">
        <v>10</v>
      </c>
      <c r="F12" s="6">
        <v>56000</v>
      </c>
      <c r="G12" s="3">
        <v>1</v>
      </c>
      <c r="H12" s="6">
        <f t="shared" si="0"/>
        <v>56000</v>
      </c>
      <c r="I12" s="2"/>
    </row>
    <row r="13" spans="1:9" ht="24" customHeight="1">
      <c r="A13" s="36"/>
      <c r="B13" s="37"/>
      <c r="C13" s="55"/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66</v>
      </c>
      <c r="D14" s="56"/>
      <c r="E14" s="3" t="s">
        <v>11</v>
      </c>
      <c r="F14" s="6">
        <v>18000</v>
      </c>
      <c r="G14" s="3">
        <v>1</v>
      </c>
      <c r="H14" s="6">
        <f t="shared" si="0"/>
        <v>18000</v>
      </c>
      <c r="I14" s="2"/>
    </row>
    <row r="15" spans="1:9" ht="24" customHeight="1">
      <c r="A15" s="36"/>
      <c r="B15" s="37"/>
      <c r="C15" s="55" t="s">
        <v>67</v>
      </c>
      <c r="D15" s="56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/>
      <c r="D16" s="5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32" t="s">
        <v>17</v>
      </c>
      <c r="D17" s="33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52</v>
      </c>
      <c r="D18" s="6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55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58</v>
      </c>
      <c r="B20" s="39"/>
      <c r="C20" s="52" t="s">
        <v>16</v>
      </c>
      <c r="D20" s="52"/>
      <c r="E20" s="65">
        <f>SUM(H6:H19)</f>
        <v>447000</v>
      </c>
      <c r="F20" s="65"/>
      <c r="G20" s="27">
        <v>1</v>
      </c>
      <c r="H20" s="113" t="s">
        <v>18</v>
      </c>
      <c r="I20" s="2"/>
    </row>
    <row r="21" spans="1:9" ht="12.75" customHeight="1">
      <c r="A21" s="40"/>
      <c r="B21" s="41"/>
      <c r="C21" s="52"/>
      <c r="D21" s="52"/>
      <c r="E21" s="65">
        <f>E20*G20</f>
        <v>447000</v>
      </c>
      <c r="F21" s="65"/>
      <c r="G21" s="65"/>
      <c r="H21" s="113"/>
      <c r="I21" s="2"/>
    </row>
    <row r="22" spans="1:9" ht="12.75" customHeight="1">
      <c r="A22" s="40"/>
      <c r="B22" s="41"/>
      <c r="C22" s="52"/>
      <c r="D22" s="52"/>
      <c r="E22" s="65"/>
      <c r="F22" s="65"/>
      <c r="G22" s="65"/>
      <c r="H22" s="113"/>
      <c r="I22" s="2"/>
    </row>
    <row r="23" spans="1:9" ht="17.25" customHeight="1">
      <c r="A23" s="40"/>
      <c r="B23" s="41"/>
      <c r="C23" s="92" t="s">
        <v>21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4"/>
      <c r="B25" s="75"/>
      <c r="C25" s="94"/>
      <c r="D25" s="56"/>
      <c r="E25" s="31"/>
      <c r="F25" s="6"/>
      <c r="G25" s="3"/>
      <c r="H25" s="6">
        <f t="shared" ref="H25:H32" si="1">F25*G25</f>
        <v>0</v>
      </c>
      <c r="I25" s="2"/>
    </row>
    <row r="26" spans="1:9">
      <c r="A26" s="76"/>
      <c r="B26" s="77"/>
      <c r="C26" s="94"/>
      <c r="D26" s="56"/>
      <c r="E26" s="5"/>
      <c r="F26" s="6"/>
      <c r="G26" s="3"/>
      <c r="H26" s="6">
        <f t="shared" si="1"/>
        <v>0</v>
      </c>
      <c r="I26" s="2"/>
    </row>
    <row r="27" spans="1:9">
      <c r="A27" s="76"/>
      <c r="B27" s="77"/>
      <c r="C27" s="32"/>
      <c r="D27" s="33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32"/>
      <c r="D28" s="3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32"/>
      <c r="D29" s="3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32"/>
      <c r="D30" s="33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32"/>
      <c r="D31" s="33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32"/>
      <c r="D32" s="33"/>
      <c r="E32" s="5"/>
      <c r="F32" s="6"/>
      <c r="G32" s="3"/>
      <c r="H32" s="6">
        <f t="shared" si="1"/>
        <v>0</v>
      </c>
      <c r="I32" s="2"/>
    </row>
    <row r="33" spans="1:9" ht="13.5" customHeight="1">
      <c r="A33" s="80" t="s">
        <v>30</v>
      </c>
      <c r="B33" s="81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66">
        <f>SUM(H24:H32)</f>
        <v>0</v>
      </c>
      <c r="F33" s="67"/>
      <c r="G33" s="67"/>
      <c r="H33" s="111" t="s">
        <v>18</v>
      </c>
      <c r="I33" s="2"/>
    </row>
    <row r="34" spans="1:9" ht="14.25" customHeight="1">
      <c r="A34" s="82"/>
      <c r="B34" s="83"/>
      <c r="C34" s="90"/>
      <c r="D34" s="91"/>
      <c r="E34" s="68"/>
      <c r="F34" s="69"/>
      <c r="G34" s="69"/>
      <c r="H34" s="112"/>
      <c r="I34" s="2"/>
    </row>
    <row r="35" spans="1:9" ht="16.5" customHeight="1">
      <c r="A35" s="72" t="s">
        <v>33</v>
      </c>
      <c r="B35" s="73"/>
      <c r="C35" s="86"/>
      <c r="D35" s="87"/>
      <c r="E35" s="8" t="s">
        <v>4</v>
      </c>
      <c r="F35" s="118">
        <f>SUM(E21,E33)</f>
        <v>447000</v>
      </c>
      <c r="G35" s="118"/>
      <c r="H35" s="9" t="s">
        <v>18</v>
      </c>
      <c r="I35" s="2"/>
    </row>
    <row r="36" spans="1:9" ht="16.5" customHeight="1">
      <c r="A36" s="72" t="s">
        <v>32</v>
      </c>
      <c r="B36" s="73"/>
      <c r="C36" s="84"/>
      <c r="D36" s="85"/>
      <c r="E36" s="8" t="s">
        <v>19</v>
      </c>
      <c r="F36" s="116">
        <f>F35*1.1-F35</f>
        <v>44700.000000000058</v>
      </c>
      <c r="G36" s="117"/>
      <c r="H36" s="10"/>
      <c r="I36" s="2"/>
    </row>
    <row r="37" spans="1:9" ht="17.25" customHeight="1">
      <c r="A37" s="72" t="s">
        <v>28</v>
      </c>
      <c r="B37" s="73"/>
      <c r="C37" s="96"/>
      <c r="D37" s="97"/>
      <c r="E37" s="8" t="s">
        <v>27</v>
      </c>
      <c r="F37" s="70" t="s">
        <v>59</v>
      </c>
      <c r="G37" s="71"/>
      <c r="H37" s="30"/>
      <c r="I37" s="2"/>
    </row>
    <row r="38" spans="1:9" ht="19.5" customHeight="1">
      <c r="A38" s="80" t="s">
        <v>29</v>
      </c>
      <c r="B38" s="81"/>
      <c r="C38" s="98">
        <f>SUM(C35:C36)-C37</f>
        <v>0</v>
      </c>
      <c r="D38" s="99"/>
      <c r="E38" s="23" t="s">
        <v>28</v>
      </c>
      <c r="F38" s="120"/>
      <c r="G38" s="121"/>
      <c r="H38" s="122"/>
      <c r="I38" s="2"/>
    </row>
    <row r="39" spans="1:9" ht="20.25" customHeight="1">
      <c r="A39" s="82"/>
      <c r="B39" s="83"/>
      <c r="C39" s="100"/>
      <c r="D39" s="101"/>
      <c r="E39" s="28" t="s">
        <v>20</v>
      </c>
      <c r="F39" s="119">
        <f>IF(F37="현금(이체X)",F35,IF(F37="카드",ROUND(Sheet2!B5,-4),IF(F37="이체 및 현금영수증",F35+F35*10%,IF(F37="이체 및 세금계산서",F35+F35*10%,IF(F37="이체 및 세금계산서",F35+F35*10%,)))))-F38</f>
        <v>491700</v>
      </c>
      <c r="G39" s="119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61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14:D14"/>
    <mergeCell ref="C27:D27"/>
    <mergeCell ref="C28:D28"/>
    <mergeCell ref="C29:D29"/>
    <mergeCell ref="C30:D30"/>
    <mergeCell ref="C17:D17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447000</v>
      </c>
    </row>
    <row r="5" spans="1:6">
      <c r="A5" t="s">
        <v>40</v>
      </c>
      <c r="B5">
        <f>B4*1.13</f>
        <v>505109.99999999994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53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2022-05-04T04:28:59Z</cp:lastPrinted>
  <dcterms:created xsi:type="dcterms:W3CDTF">2019-03-28T03:58:09Z</dcterms:created>
  <dcterms:modified xsi:type="dcterms:W3CDTF">2022-05-04T04:30:54Z</dcterms:modified>
</cp:coreProperties>
</file>