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E4924B5C-5D44-4524-863E-38038267076E}" xr6:coauthVersionLast="47" xr6:coauthVersionMax="47" xr10:uidLastSave="{341CB047-60CC-4A7F-B499-6219667B180A}"/>
  <bookViews>
    <workbookView xWindow="3840" yWindow="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<sst xmlns="http://schemas.openxmlformats.org/spreadsheetml/2006/main" count="109" uniqueCount="95">
  <si>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</si>
  <si>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</si>
  <si>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</si>
  <si>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</si>
  <si>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</si>
  <si>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</si>
  <si>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</si>
  <si>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</si>
  <si>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</si>
  <si>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</si>
  <si>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</si>
  <si>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</si>
  <si>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</si>
  <si>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</si>
  <si>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</si>
  <si>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</si>
  <si>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</si>
  <si>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</si>
  <si>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</si>
  <si>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</si>
  <si>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</si>
  <si>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</si>
  <si>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</si>
  <si>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</si>
  <si>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</si>
  <si>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</si>
  <si>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</si>
  <si>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</si>
  <si>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</si>
  <si>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</si>
  <si>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</si>
  <si>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</si>
  <si>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</si>
  <si>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</si>
  <si>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</si>
  <si>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</si>
  <si>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</si>
  <si>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</si>
  <si>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</si>
  <si>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</si>
  <si>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</si>
  <si>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</si>
  <si>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</si>
  <si>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</si>
  <si>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</si>
  <si>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</si>
  <si>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</si>
  <si>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</si>
  <si>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</si>
  <si>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</si>
  <si>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</si>
  <si>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</si>
  <si>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</si>
  <si>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</si>
  <si>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</si>
  <si>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</si>
  <si>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</si>
  <si>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</si>
  <si>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</si>
  <si>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</si>
  <si>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</si>
  <si>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</si>
  <si>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</si>
  <si>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</si>
  <si>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</si>
  <si>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</si>
  <si>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윈도우(OS)및 드라이버설치, 최적화작업 서비스</t>
    <phoneticPr fontId="1" type="noConversion"/>
  </si>
  <si>
    <t>2년간 무상 A/S, PC 정밀조립 및 깔끔한 선정리</t>
    <phoneticPr fontId="1" type="noConversion"/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</si>
  <si>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</si>
  <si>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</si>
  <si>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리얼컴 카페 가입 조건부 원격지원 2년 무상서비스</t>
    <phoneticPr fontId="1" type="noConversion"/>
  </si>
  <si>
    <t>추가서비스</t>
    <phoneticPr fontId="1" type="noConversion"/>
  </si>
  <si>
    <t>케이스쿨러</t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</si>
  <si>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</si>
  <si>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</si>
  <si>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</si>
  <si>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한성컴퓨터 ULTRON 2760G PLUS 리얼 144 게이밍 무결점</t>
    <phoneticPr fontId="1" type="noConversion"/>
  </si>
  <si>
    <t>인텔 코어i5-12세대 12400F (엘더레이크) (정품)</t>
    <phoneticPr fontId="1" type="noConversion"/>
  </si>
  <si>
    <t>JONSBO CR-1000 EVO AUTO RGB (WHITE)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</si>
  <si>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</si>
  <si>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</si>
  <si>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이도디스플레이 지포스 GTX 1660 SUPER RAGE-X D6 6GB</t>
    <phoneticPr fontId="1" type="noConversion"/>
  </si>
  <si>
    <t>Western Digital WD Blue SN570 M.2 NVMe (500GB)</t>
    <phoneticPr fontId="1" type="noConversion"/>
  </si>
  <si>
    <t>darkFlash DK200 RGB 강화유리 (화이트)</t>
    <phoneticPr fontId="1" type="noConversion"/>
  </si>
  <si>
    <t>쿨러마스터 MWE 600 BRONZE V2 230V</t>
    <phoneticPr fontId="1" type="noConversion"/>
  </si>
  <si>
    <t>모니터</t>
    <phoneticPr fontId="1" type="noConversion"/>
  </si>
  <si>
    <t>무선랜카드</t>
    <phoneticPr fontId="1" type="noConversion"/>
  </si>
  <si>
    <t>확장기</t>
    <phoneticPr fontId="1" type="noConversion"/>
  </si>
  <si>
    <t>아이피타임 A3000UA-2</t>
    <phoneticPr fontId="1" type="noConversion"/>
  </si>
  <si>
    <t>아이피타임 익스텐더-기가2</t>
    <phoneticPr fontId="1" type="noConversion"/>
  </si>
  <si>
    <t>김하진</t>
    <phoneticPr fontId="1" type="noConversion"/>
  </si>
  <si>
    <t>010-9717-1354</t>
    <phoneticPr fontId="1" type="noConversion"/>
  </si>
  <si>
    <t>게이밍 장패드 서비스</t>
    <phoneticPr fontId="1" type="noConversion"/>
  </si>
  <si>
    <t>1.5M 5구 멀티탭 서비스</t>
    <phoneticPr fontId="1" type="noConversion"/>
  </si>
  <si>
    <t>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</si>
</sst>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44</v>
      </c>
      <c r="B1" s="19" t="s">
        <v>90</v>
      </c>
      <c r="C1" s="115" t="s">
        <v>69</v>
      </c>
      <c r="D1" s="116"/>
      <c r="E1" s="47"/>
      <c r="F1" s="48"/>
      <c r="G1" s="48"/>
      <c r="H1" s="49"/>
    </row>
    <row r="2" spans="1:9" ht="22.5" customHeight="1">
      <c r="A2" s="15" t="s">
        <v>38</v>
      </c>
      <c r="B2" s="29" t="s">
        <v>91</v>
      </c>
      <c r="C2" s="117"/>
      <c r="D2" s="118"/>
      <c r="E2" s="50"/>
      <c r="F2" s="51"/>
      <c r="G2" s="51"/>
      <c r="H2" s="52"/>
    </row>
    <row r="3" spans="1:9" ht="22.5" customHeight="1">
      <c r="A3" s="15" t="s">
        <v>39</v>
      </c>
      <c r="B3" s="16">
        <f ca="1">TODAY()</f>
        <v>45202</v>
      </c>
      <c r="C3" s="15" t="s">
        <v>40</v>
      </c>
      <c r="D3" s="18"/>
      <c r="E3" s="50"/>
      <c r="F3" s="51"/>
      <c r="G3" s="51"/>
      <c r="H3" s="52"/>
    </row>
    <row r="4" spans="1:9" ht="22.5" customHeight="1">
      <c r="A4" s="14" t="s">
        <v>37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68</v>
      </c>
      <c r="B6" s="103"/>
      <c r="C6" s="61" t="s">
        <v>77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04"/>
      <c r="B7" s="105"/>
      <c r="C7" s="61" t="s">
        <v>78</v>
      </c>
      <c r="D7" s="62"/>
      <c r="E7" s="22" t="s">
        <v>13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81</v>
      </c>
      <c r="D10" s="62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4"/>
      <c r="B11" s="105"/>
      <c r="C11" s="128"/>
      <c r="D11" s="129"/>
      <c r="E11" s="3" t="s">
        <v>49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30" t="s">
        <v>82</v>
      </c>
      <c r="D12" s="62"/>
      <c r="E12" s="3" t="s">
        <v>10</v>
      </c>
      <c r="F12" s="6">
        <v>48000</v>
      </c>
      <c r="G12" s="3">
        <v>1</v>
      </c>
      <c r="H12" s="6">
        <f t="shared" si="0"/>
        <v>48000</v>
      </c>
      <c r="I12" s="2"/>
    </row>
    <row r="13" spans="1:9">
      <c r="A13" s="104"/>
      <c r="B13" s="105"/>
      <c r="C13" s="92"/>
      <c r="D13" s="93"/>
      <c r="E13" s="3" t="s">
        <v>10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104"/>
      <c r="B16" s="105"/>
      <c r="C16" s="124"/>
      <c r="D16" s="125"/>
      <c r="E16" s="3" t="s">
        <v>72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131" t="s">
        <v>67</v>
      </c>
      <c r="D17" s="113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4"/>
      <c r="B18" s="105"/>
      <c r="C18" s="112" t="s">
        <v>66</v>
      </c>
      <c r="D18" s="113"/>
      <c r="E18" s="4" t="s">
        <v>22</v>
      </c>
      <c r="F18" s="7">
        <v>0</v>
      </c>
      <c r="G18" s="4">
        <v>1</v>
      </c>
      <c r="H18" s="6"/>
      <c r="I18" s="2"/>
    </row>
    <row r="19" spans="1:9">
      <c r="A19" s="104"/>
      <c r="B19" s="105"/>
      <c r="C19" s="126" t="s">
        <v>70</v>
      </c>
      <c r="D19" s="127"/>
      <c r="E19" s="3" t="s">
        <v>71</v>
      </c>
      <c r="F19" s="7">
        <v>0</v>
      </c>
      <c r="G19" s="4">
        <v>1</v>
      </c>
      <c r="H19" s="6">
        <f t="shared" si="0"/>
        <v>0</v>
      </c>
      <c r="I19" s="2"/>
    </row>
    <row r="20" spans="1:9">
      <c r="A20" s="104"/>
      <c r="B20" s="105"/>
      <c r="C20" s="122"/>
      <c r="D20" s="123"/>
      <c r="E20" s="4" t="s">
        <v>73</v>
      </c>
      <c r="F20" s="7">
        <v>2000</v>
      </c>
      <c r="G20" s="4">
        <v>-1</v>
      </c>
      <c r="H20" s="6">
        <f t="shared" si="0"/>
        <v>-2000</v>
      </c>
      <c r="I20" s="2"/>
    </row>
    <row r="21" spans="1:9" ht="12.75" customHeight="1">
      <c r="A21" s="106" t="s">
        <v>75</v>
      </c>
      <c r="B21" s="107"/>
      <c r="C21" s="121" t="s">
        <v>15</v>
      </c>
      <c r="D21" s="121"/>
      <c r="E21" s="97">
        <f>SUM(H6:H20)</f>
        <v>843000</v>
      </c>
      <c r="F21" s="97"/>
      <c r="G21" s="24">
        <v>1</v>
      </c>
      <c r="H21" s="58" t="s">
        <v>17</v>
      </c>
      <c r="I21" s="2"/>
    </row>
    <row r="22" spans="1:9" ht="12.75" customHeight="1">
      <c r="A22" s="108"/>
      <c r="B22" s="109"/>
      <c r="C22" s="121"/>
      <c r="D22" s="121"/>
      <c r="E22" s="97">
        <f>E21*G21</f>
        <v>843000</v>
      </c>
      <c r="F22" s="97"/>
      <c r="G22" s="97"/>
      <c r="H22" s="58"/>
      <c r="I22" s="2"/>
    </row>
    <row r="23" spans="1:9" ht="12.75" customHeight="1">
      <c r="A23" s="108"/>
      <c r="B23" s="109"/>
      <c r="C23" s="121"/>
      <c r="D23" s="121"/>
      <c r="E23" s="97"/>
      <c r="F23" s="97"/>
      <c r="G23" s="97"/>
      <c r="H23" s="58"/>
      <c r="I23" s="2"/>
    </row>
    <row r="24" spans="1:9" ht="17.25" customHeight="1">
      <c r="A24" s="108"/>
      <c r="B24" s="109"/>
      <c r="C24" s="90" t="s">
        <v>20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0"/>
      <c r="B25" s="111"/>
      <c r="C25" s="92" t="s">
        <v>76</v>
      </c>
      <c r="D25" s="93"/>
      <c r="E25" s="5" t="s">
        <v>85</v>
      </c>
      <c r="F25" s="6">
        <v>200000</v>
      </c>
      <c r="G25" s="3">
        <v>1</v>
      </c>
      <c r="H25" s="6">
        <f>F25*G25</f>
        <v>200000</v>
      </c>
      <c r="I25" s="2"/>
    </row>
    <row r="26" spans="1:9" ht="25.15" customHeight="1">
      <c r="A26" s="74" t="s">
        <v>64</v>
      </c>
      <c r="B26" s="75"/>
      <c r="C26" s="94" t="s">
        <v>88</v>
      </c>
      <c r="D26" s="93"/>
      <c r="E26" s="5" t="s">
        <v>86</v>
      </c>
      <c r="F26" s="6">
        <v>38000</v>
      </c>
      <c r="G26" s="3">
        <v>1</v>
      </c>
      <c r="H26" s="6">
        <f>F26*G26</f>
        <v>38000</v>
      </c>
      <c r="I26" s="2"/>
    </row>
    <row r="27" spans="1:9">
      <c r="A27" s="76"/>
      <c r="B27" s="77"/>
      <c r="C27" s="94" t="s">
        <v>89</v>
      </c>
      <c r="D27" s="93"/>
      <c r="E27" s="5" t="s">
        <v>87</v>
      </c>
      <c r="F27" s="6">
        <v>49000</v>
      </c>
      <c r="G27" s="3">
        <v>1</v>
      </c>
      <c r="H27" s="6">
        <f t="shared" ref="H27:H33" si="1">F27*G27</f>
        <v>49000</v>
      </c>
      <c r="I27" s="2"/>
    </row>
    <row r="28" spans="1:9">
      <c r="A28" s="76"/>
      <c r="B28" s="77"/>
      <c r="C28" s="95" t="s">
        <v>92</v>
      </c>
      <c r="D28" s="96"/>
      <c r="E28" s="5" t="s">
        <v>94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59" t="s">
        <v>93</v>
      </c>
      <c r="D29" s="60"/>
      <c r="E29" s="5" t="s">
        <v>94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28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8">
        <f>SUM(H25:H33)</f>
        <v>287000</v>
      </c>
      <c r="F34" s="99"/>
      <c r="G34" s="99"/>
      <c r="H34" s="56" t="s">
        <v>17</v>
      </c>
      <c r="I34" s="2"/>
    </row>
    <row r="35" spans="1:9" ht="14.25" customHeight="1">
      <c r="A35" s="39"/>
      <c r="B35" s="40"/>
      <c r="C35" s="88"/>
      <c r="D35" s="89"/>
      <c r="E35" s="100"/>
      <c r="F35" s="101"/>
      <c r="G35" s="101"/>
      <c r="H35" s="57"/>
      <c r="I35" s="2"/>
    </row>
    <row r="36" spans="1:9" ht="16.5" customHeight="1">
      <c r="A36" s="72" t="s">
        <v>31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1130000</v>
      </c>
      <c r="G36" s="67"/>
      <c r="H36" s="9" t="s">
        <v>17</v>
      </c>
      <c r="I36" s="2"/>
    </row>
    <row r="37" spans="1:9" ht="16.5" customHeight="1">
      <c r="A37" s="72" t="s">
        <v>30</v>
      </c>
      <c r="B37" s="73"/>
      <c r="C37" s="82" t="b">
        <f>IF(F38="카드+현금",Sheet3!C9,IF(F38="현금+카드",Sheet3!C6))</f>
        <v>0</v>
      </c>
      <c r="D37" s="83"/>
      <c r="E37" s="8" t="s">
        <v>18</v>
      </c>
      <c r="F37" s="65">
        <f>F36*1.1-F36</f>
        <v>113000</v>
      </c>
      <c r="G37" s="66"/>
      <c r="H37" s="10"/>
      <c r="I37" s="2"/>
    </row>
    <row r="38" spans="1:9" ht="17.25" customHeight="1">
      <c r="A38" s="72" t="s">
        <v>26</v>
      </c>
      <c r="B38" s="73"/>
      <c r="C38" s="41"/>
      <c r="D38" s="42"/>
      <c r="E38" s="8" t="s">
        <v>25</v>
      </c>
      <c r="F38" s="80" t="s">
        <v>65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27</v>
      </c>
      <c r="B39" s="38"/>
      <c r="C39" s="43">
        <f>SUM(C36:C37)-C38</f>
        <v>0</v>
      </c>
      <c r="D39" s="44"/>
      <c r="E39" s="21" t="s">
        <v>74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19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1243000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48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45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C31:D31"/>
    <mergeCell ref="A6:B20"/>
    <mergeCell ref="A21:B25"/>
    <mergeCell ref="C29:D29"/>
    <mergeCell ref="C18:D18"/>
    <mergeCell ref="F38:G38"/>
    <mergeCell ref="C37:D37"/>
    <mergeCell ref="C36:D36"/>
    <mergeCell ref="C34:D35"/>
    <mergeCell ref="C24:D24"/>
    <mergeCell ref="C25:D25"/>
    <mergeCell ref="C26:D26"/>
    <mergeCell ref="C27:D27"/>
    <mergeCell ref="C33:D33"/>
    <mergeCell ref="C28:D28"/>
    <mergeCell ref="C30:D30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59</v>
      </c>
      <c r="B3" s="51"/>
      <c r="C3" s="51"/>
      <c r="E3" t="s">
        <v>52</v>
      </c>
      <c r="F3">
        <f>Sheet1!F36</f>
        <v>1130000</v>
      </c>
    </row>
    <row r="4" spans="1:7">
      <c r="A4" t="s">
        <v>58</v>
      </c>
      <c r="B4" s="30" t="s">
        <v>56</v>
      </c>
      <c r="C4" s="32">
        <v>500000</v>
      </c>
      <c r="D4" t="s">
        <v>53</v>
      </c>
    </row>
    <row r="5" spans="1:7">
      <c r="B5" t="s">
        <v>18</v>
      </c>
      <c r="C5">
        <v>1.1000000000000001</v>
      </c>
      <c r="D5" t="s">
        <v>54</v>
      </c>
    </row>
    <row r="6" spans="1:7">
      <c r="B6" t="s">
        <v>51</v>
      </c>
      <c r="C6" s="33">
        <f>(F3-C4)*C5</f>
        <v>693000</v>
      </c>
      <c r="D6" t="s">
        <v>55</v>
      </c>
    </row>
    <row r="8" spans="1:7">
      <c r="A8" s="51" t="s">
        <v>60</v>
      </c>
      <c r="B8" s="51"/>
      <c r="C8" s="51"/>
    </row>
    <row r="9" spans="1:7">
      <c r="A9" t="s">
        <v>58</v>
      </c>
      <c r="B9" s="31" t="s">
        <v>57</v>
      </c>
      <c r="C9" s="34"/>
      <c r="D9" t="s">
        <v>53</v>
      </c>
      <c r="G9" s="33">
        <f>((F3*C10)-C9)/C10</f>
        <v>1130000</v>
      </c>
    </row>
    <row r="10" spans="1:7">
      <c r="B10" t="s">
        <v>18</v>
      </c>
      <c r="C10">
        <v>1.1000000000000001</v>
      </c>
      <c r="D10" t="s">
        <v>54</v>
      </c>
    </row>
    <row r="11" spans="1:7">
      <c r="B11" t="s">
        <v>50</v>
      </c>
      <c r="C11" s="33">
        <f>ROUND(G9,-3)</f>
        <v>1130000</v>
      </c>
      <c r="D11" t="s">
        <v>55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46</v>
      </c>
      <c r="B2" t="s">
        <v>17</v>
      </c>
      <c r="C2" s="20" t="s">
        <v>63</v>
      </c>
      <c r="D2" t="s">
        <v>33</v>
      </c>
    </row>
    <row r="3" spans="1:5">
      <c r="A3" t="s">
        <v>23</v>
      </c>
      <c r="B3" t="s">
        <v>29</v>
      </c>
      <c r="C3" s="20" t="s">
        <v>62</v>
      </c>
      <c r="D3" s="13" t="s">
        <v>35</v>
      </c>
    </row>
    <row r="4" spans="1:5">
      <c r="A4" t="s">
        <v>24</v>
      </c>
      <c r="B4" s="11">
        <f>Sheet1!F36-(Sheet1!C36)</f>
        <v>1130000</v>
      </c>
    </row>
    <row r="5" spans="1:5">
      <c r="A5" t="s">
        <v>61</v>
      </c>
      <c r="B5" s="11"/>
    </row>
    <row r="6" spans="1:5">
      <c r="A6" t="s">
        <v>36</v>
      </c>
    </row>
    <row r="7" spans="1:5">
      <c r="A7" t="s">
        <v>47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2023-10-03T07:17:19Z</dcterms:modified>
</cp:coreProperties>
</file>