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<sst xmlns="http://schemas.openxmlformats.org/spreadsheetml/2006/main" count="108" uniqueCount="96">
  <si>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</si>
  <si>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</si>
  <si>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</si>
  <si>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</si>
  <si>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</si>
  <si>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</si>
  <si>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</si>
  <si>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</si>
  <si>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</si>
  <si>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</si>
  <si>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</si>
  <si>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</si>
  <si>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</si>
  <si>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</si>
  <si>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</si>
  <si>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</si>
  <si>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</si>
  <si>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</si>
  <si>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</si>
  <si>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</si>
  <si>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</si>
  <si>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</si>
  <si>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</si>
  <si>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</si>
  <si>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</si>
  <si>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</si>
  <si>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</si>
  <si>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</si>
  <si>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</si>
  <si>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</si>
  <si>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</si>
  <si>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</si>
  <si>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</si>
  <si>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</si>
  <si>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</si>
  <si>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</si>
  <si>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</si>
  <si>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</si>
  <si>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</si>
  <si>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</si>
  <si>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</si>
  <si>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</si>
  <si>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</si>
  <si>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</si>
  <si>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</si>
  <si>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</si>
  <si>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</si>
  <si>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</si>
  <si>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</si>
  <si>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</si>
  <si>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</si>
  <si>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</si>
  <si>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</si>
  <si>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</si>
  <si>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</si>
  <si>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</si>
  <si>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</si>
  <si>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</si>
  <si>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</si>
  <si>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</si>
  <si>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</si>
  <si>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</si>
  <si>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</si>
  <si>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</si>
  <si>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</si>
  <si>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</si>
  <si>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</si>
  <si>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</si>
  <si>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</si>
  <si>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</si>
  <si>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</si>
  <si>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</si>
  <si>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</si>
  <si>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</si>
  <si>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솔리다임 P44 Pro M.2 NVMe 벌크 (1TB)</t>
    <phoneticPr fontId="1" type="noConversion"/>
  </si>
  <si>
    <t>마이크로닉스 Classic II 풀체인지 600W 80PLUS브론즈 ATX3.1</t>
    <phoneticPr fontId="1" type="noConversion"/>
  </si>
  <si>
    <t>앱코 U30 마린 (블랙)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</si>
  <si>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</si>
  <si>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</si>
  <si>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</si>
  <si>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</si>
  <si>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앱코 K580 교체축 게이밍 기계식 스카이 (적축)</t>
    <phoneticPr fontId="1" type="noConversion"/>
  </si>
  <si>
    <t>로지텍 G102 LIGHTSYNC (정품) (블랙)</t>
    <phoneticPr fontId="1" type="noConversion"/>
  </si>
  <si>
    <t>사운드바 서비스</t>
    <phoneticPr fontId="1" type="noConversion"/>
  </si>
  <si>
    <t>장패드</t>
    <phoneticPr fontId="1" type="noConversion"/>
  </si>
  <si>
    <t>게이밍 장패드  5mm 서비스</t>
    <phoneticPr fontId="1" type="noConversion"/>
  </si>
  <si>
    <t>삼성전자 S27C310</t>
    <phoneticPr fontId="1" type="noConversion"/>
  </si>
  <si>
    <t>마이크론 Crucial DDR5-5600 CL46 대원씨티에스 (16GB)</t>
    <phoneticPr fontId="1" type="noConversion"/>
  </si>
  <si>
    <t>AMD 라이젠5-5세대 7500F (라파엘) (멀티팩(정품))</t>
    <phoneticPr fontId="1" type="noConversion"/>
  </si>
  <si>
    <t>MSI 지포스 RTX 3050 벤투스 2X OC D6 6GB</t>
    <phoneticPr fontId="1" type="noConversion"/>
  </si>
  <si>
    <t>VGA</t>
    <phoneticPr fontId="1" type="noConversion"/>
  </si>
  <si>
    <t>양평군 강남로 922 휴먼빌 2차 아파트 105동 202호</t>
    <phoneticPr fontId="1" type="noConversion"/>
  </si>
  <si>
    <t>김주혁(이창석)</t>
    <phoneticPr fontId="1" type="noConversion"/>
  </si>
  <si>
    <t>010-6515-1055</t>
    <phoneticPr fontId="1" type="noConversion"/>
  </si>
  <si>
    <t>MSI PRO B650M-P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</si>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</sst>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92</v>
      </c>
      <c r="C1" s="44" t="s">
        <v>68</v>
      </c>
      <c r="D1" s="45"/>
      <c r="E1" s="119"/>
      <c r="F1" s="120"/>
      <c r="G1" s="120"/>
      <c r="H1" s="121"/>
    </row>
    <row r="2" spans="1:9" ht="22.5" customHeight="1">
      <c r="A2" s="15" t="s">
        <v>33</v>
      </c>
      <c r="B2" s="16" t="s">
        <v>93</v>
      </c>
      <c r="C2" s="46"/>
      <c r="D2" s="47"/>
      <c r="E2" s="122"/>
      <c r="F2" s="123"/>
      <c r="G2" s="123"/>
      <c r="H2" s="124"/>
    </row>
    <row r="3" spans="1:9" ht="22.5" customHeight="1">
      <c r="A3" s="15" t="s">
        <v>34</v>
      </c>
      <c r="B3" s="17">
        <f ca="1">TODAY()</f>
        <v>45722</v>
      </c>
      <c r="C3" s="15" t="s">
        <v>35</v>
      </c>
      <c r="D3" s="18"/>
      <c r="E3" s="122"/>
      <c r="F3" s="123"/>
      <c r="G3" s="123"/>
      <c r="H3" s="124"/>
    </row>
    <row r="4" spans="1:9" ht="22.5" customHeight="1">
      <c r="A4" s="19" t="s">
        <v>32</v>
      </c>
      <c r="B4" s="50" t="s">
        <v>91</v>
      </c>
      <c r="C4" s="50"/>
      <c r="D4" s="51"/>
      <c r="E4" s="125"/>
      <c r="F4" s="126"/>
      <c r="G4" s="126"/>
      <c r="H4" s="127"/>
    </row>
    <row r="5" spans="1:9">
      <c r="A5" s="48" t="s">
        <v>0</v>
      </c>
      <c r="B5" s="49"/>
      <c r="C5" s="48" t="s">
        <v>5</v>
      </c>
      <c r="D5" s="49"/>
      <c r="E5" s="20" t="s">
        <v>1</v>
      </c>
      <c r="F5" s="20"/>
      <c r="G5" s="20"/>
      <c r="H5" s="20" t="s">
        <v>4</v>
      </c>
    </row>
    <row r="6" spans="1:9" ht="24" customHeight="1">
      <c r="A6" s="73" t="s">
        <v>69</v>
      </c>
      <c r="B6" s="74"/>
      <c r="C6" s="61" t="s">
        <v>88</v>
      </c>
      <c r="D6" s="62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75"/>
      <c r="B7" s="76"/>
      <c r="C7" s="61" t="s">
        <v>73</v>
      </c>
      <c r="D7" s="62"/>
      <c r="E7" s="23" t="s">
        <v>10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5"/>
      <c r="B8" s="76"/>
      <c r="C8" s="131" t="s">
        <v>94</v>
      </c>
      <c r="D8" s="132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75"/>
      <c r="B9" s="76"/>
      <c r="C9" s="61" t="s">
        <v>87</v>
      </c>
      <c r="D9" s="62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5"/>
      <c r="B10" s="76"/>
      <c r="C10" s="61" t="s">
        <v>89</v>
      </c>
      <c r="D10" s="62"/>
      <c r="E10" s="21" t="s">
        <v>90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5"/>
      <c r="B11" s="76"/>
      <c r="C11" s="63"/>
      <c r="D11" s="64"/>
      <c r="E11" s="21"/>
      <c r="F11" s="22"/>
      <c r="G11" s="21"/>
      <c r="H11" s="22">
        <f t="shared" si="0"/>
        <v>0</v>
      </c>
      <c r="I11" s="1"/>
    </row>
    <row r="12" spans="1:9" ht="24" customHeight="1">
      <c r="A12" s="75"/>
      <c r="B12" s="76"/>
      <c r="C12" s="65" t="s">
        <v>74</v>
      </c>
      <c r="D12" s="62"/>
      <c r="E12" s="21" t="s">
        <v>9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5"/>
      <c r="B13" s="76"/>
      <c r="C13" s="55" t="s">
        <v>95</v>
      </c>
      <c r="D13" s="56"/>
      <c r="E13" s="21" t="s">
        <v>43</v>
      </c>
      <c r="F13" s="22"/>
      <c r="G13" s="21"/>
      <c r="H13" s="22">
        <f t="shared" si="0"/>
        <v>0</v>
      </c>
      <c r="I13" s="1"/>
    </row>
    <row r="14" spans="1:9" ht="29.25" customHeight="1">
      <c r="A14" s="75"/>
      <c r="B14" s="76"/>
      <c r="C14" s="55" t="s">
        <v>76</v>
      </c>
      <c r="D14" s="56"/>
      <c r="E14" s="21" t="s">
        <v>61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5"/>
      <c r="B15" s="76"/>
      <c r="C15" s="55" t="s">
        <v>75</v>
      </c>
      <c r="D15" s="56"/>
      <c r="E15" s="21" t="s">
        <v>62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5"/>
      <c r="B16" s="76"/>
      <c r="C16" s="57"/>
      <c r="D16" s="58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5"/>
      <c r="B17" s="76"/>
      <c r="C17" s="66" t="s">
        <v>70</v>
      </c>
      <c r="D17" s="67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5"/>
      <c r="B18" s="76"/>
      <c r="C18" s="83" t="s">
        <v>71</v>
      </c>
      <c r="D18" s="67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5"/>
      <c r="B19" s="76"/>
      <c r="C19" s="59" t="s">
        <v>72</v>
      </c>
      <c r="D19" s="60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5"/>
      <c r="B20" s="76"/>
      <c r="C20" s="53"/>
      <c r="D20" s="54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7" t="s">
        <v>60</v>
      </c>
      <c r="B21" s="78"/>
      <c r="C21" s="52" t="s">
        <v>11</v>
      </c>
      <c r="D21" s="52"/>
      <c r="E21" s="68">
        <f>SUM(H6:H20)</f>
        <v>1134000</v>
      </c>
      <c r="F21" s="68"/>
      <c r="G21" s="26">
        <v>1</v>
      </c>
      <c r="H21" s="130" t="s">
        <v>13</v>
      </c>
      <c r="I21" s="1"/>
    </row>
    <row r="22" spans="1:9" ht="12.75" customHeight="1">
      <c r="A22" s="79"/>
      <c r="B22" s="80"/>
      <c r="C22" s="52"/>
      <c r="D22" s="52"/>
      <c r="E22" s="68">
        <f>E21*G21</f>
        <v>1134000</v>
      </c>
      <c r="F22" s="68"/>
      <c r="G22" s="68"/>
      <c r="H22" s="130"/>
      <c r="I22" s="1"/>
    </row>
    <row r="23" spans="1:9" ht="12.75" customHeight="1">
      <c r="A23" s="79"/>
      <c r="B23" s="80"/>
      <c r="C23" s="52"/>
      <c r="D23" s="52"/>
      <c r="E23" s="68"/>
      <c r="F23" s="68"/>
      <c r="G23" s="68"/>
      <c r="H23" s="130"/>
      <c r="I23" s="1"/>
    </row>
    <row r="24" spans="1:9" ht="17.25" customHeight="1">
      <c r="A24" s="79"/>
      <c r="B24" s="80"/>
      <c r="C24" s="96" t="s">
        <v>16</v>
      </c>
      <c r="D24" s="97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1"/>
      <c r="B25" s="82"/>
      <c r="C25" s="55" t="s">
        <v>86</v>
      </c>
      <c r="D25" s="56"/>
      <c r="E25" s="28" t="s">
        <v>77</v>
      </c>
      <c r="F25" s="22">
        <v>159000</v>
      </c>
      <c r="G25" s="21">
        <v>1</v>
      </c>
      <c r="H25" s="22">
        <f>F25*G25</f>
        <v>159000</v>
      </c>
      <c r="I25" s="1"/>
    </row>
    <row r="26" spans="1:9" ht="25.15" customHeight="1">
      <c r="A26" s="102" t="s">
        <v>67</v>
      </c>
      <c r="B26" s="103"/>
      <c r="C26" s="84" t="s">
        <v>81</v>
      </c>
      <c r="D26" s="84"/>
      <c r="E26" s="28" t="s">
        <v>78</v>
      </c>
      <c r="F26" s="22">
        <v>28000</v>
      </c>
      <c r="G26" s="21">
        <v>1</v>
      </c>
      <c r="H26" s="22">
        <f>F26*G26</f>
        <v>28000</v>
      </c>
      <c r="I26" s="1"/>
    </row>
    <row r="27" spans="1:9">
      <c r="A27" s="104"/>
      <c r="B27" s="105"/>
      <c r="C27" s="84" t="s">
        <v>82</v>
      </c>
      <c r="D27" s="84"/>
      <c r="E27" s="28" t="s">
        <v>79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104"/>
      <c r="B28" s="105"/>
      <c r="C28" s="85" t="s">
        <v>83</v>
      </c>
      <c r="D28" s="85"/>
      <c r="E28" s="39" t="s">
        <v>80</v>
      </c>
      <c r="F28" s="40">
        <v>0</v>
      </c>
      <c r="G28" s="41">
        <v>1</v>
      </c>
      <c r="H28" s="40">
        <f t="shared" si="1"/>
        <v>0</v>
      </c>
      <c r="I28" s="1"/>
    </row>
    <row r="29" spans="1:9" ht="24" customHeight="1">
      <c r="A29" s="104"/>
      <c r="B29" s="105"/>
      <c r="C29" s="84"/>
      <c r="D29" s="84"/>
      <c r="E29" s="28"/>
      <c r="F29" s="22"/>
      <c r="G29" s="21"/>
      <c r="H29" s="22">
        <f t="shared" si="1"/>
        <v>0</v>
      </c>
      <c r="I29" s="1"/>
    </row>
    <row r="30" spans="1:9">
      <c r="A30" s="104"/>
      <c r="B30" s="105"/>
      <c r="C30" s="85" t="s">
        <v>85</v>
      </c>
      <c r="D30" s="85"/>
      <c r="E30" s="39" t="s">
        <v>84</v>
      </c>
      <c r="F30" s="40">
        <v>0</v>
      </c>
      <c r="G30" s="41">
        <v>1</v>
      </c>
      <c r="H30" s="40">
        <f t="shared" si="1"/>
        <v>0</v>
      </c>
      <c r="I30" s="1"/>
    </row>
    <row r="31" spans="1:9">
      <c r="A31" s="104"/>
      <c r="B31" s="105"/>
      <c r="C31" s="84"/>
      <c r="D31" s="8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4"/>
      <c r="B32" s="105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6"/>
      <c r="B33" s="107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8" t="s">
        <v>23</v>
      </c>
      <c r="B34" s="109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69">
        <f>SUM(H25:H33)</f>
        <v>212000</v>
      </c>
      <c r="F34" s="70"/>
      <c r="G34" s="70"/>
      <c r="H34" s="128" t="s">
        <v>13</v>
      </c>
      <c r="I34" s="1"/>
    </row>
    <row r="35" spans="1:9" ht="14.25" customHeight="1">
      <c r="A35" s="110"/>
      <c r="B35" s="111"/>
      <c r="C35" s="94"/>
      <c r="D35" s="95"/>
      <c r="E35" s="71"/>
      <c r="F35" s="72"/>
      <c r="G35" s="72"/>
      <c r="H35" s="129"/>
      <c r="I35" s="1"/>
    </row>
    <row r="36" spans="1:9" ht="16.5" customHeight="1">
      <c r="A36" s="100" t="s">
        <v>26</v>
      </c>
      <c r="B36" s="101"/>
      <c r="C36" s="90" t="b">
        <f>IF(F38="카드+현금",Sheet3!C11,IF(F38="현금+카드",Sheet3!C4))</f>
        <v>0</v>
      </c>
      <c r="D36" s="91"/>
      <c r="E36" s="32" t="s">
        <v>4</v>
      </c>
      <c r="F36" s="135">
        <f>SUM(E22,E34)</f>
        <v>1346000</v>
      </c>
      <c r="G36" s="135"/>
      <c r="H36" s="33" t="s">
        <v>13</v>
      </c>
      <c r="I36" s="1"/>
    </row>
    <row r="37" spans="1:9" ht="16.5" customHeight="1">
      <c r="A37" s="100" t="s">
        <v>25</v>
      </c>
      <c r="B37" s="101"/>
      <c r="C37" s="88" t="b">
        <f>IF(F38="카드+현금",Sheet3!C9,IF(F38="현금+카드",Sheet3!C6))</f>
        <v>0</v>
      </c>
      <c r="D37" s="89"/>
      <c r="E37" s="32" t="s">
        <v>14</v>
      </c>
      <c r="F37" s="133">
        <f>F36*1.1-F36</f>
        <v>134600.00000000023</v>
      </c>
      <c r="G37" s="134"/>
      <c r="H37" s="34"/>
      <c r="I37" s="1"/>
    </row>
    <row r="38" spans="1:9" ht="17.25" customHeight="1">
      <c r="A38" s="100" t="s">
        <v>21</v>
      </c>
      <c r="B38" s="101"/>
      <c r="C38" s="113"/>
      <c r="D38" s="114"/>
      <c r="E38" s="32" t="s">
        <v>20</v>
      </c>
      <c r="F38" s="86" t="s">
        <v>58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8" t="s">
        <v>22</v>
      </c>
      <c r="B39" s="109"/>
      <c r="C39" s="115">
        <f>SUM(C36:C37)-C38</f>
        <v>0</v>
      </c>
      <c r="D39" s="116"/>
      <c r="E39" s="36" t="s">
        <v>59</v>
      </c>
      <c r="F39" s="137"/>
      <c r="G39" s="138"/>
      <c r="H39" s="139"/>
      <c r="I39" s="1"/>
    </row>
    <row r="40" spans="1:9" ht="20.25" customHeight="1">
      <c r="A40" s="110"/>
      <c r="B40" s="111"/>
      <c r="C40" s="117"/>
      <c r="D40" s="118"/>
      <c r="E40" s="37" t="s">
        <v>15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1480600</v>
      </c>
      <c r="G40" s="136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3" t="s">
        <v>42</v>
      </c>
      <c r="G41" s="43"/>
      <c r="H41" s="6">
        <f>F40-(F37+F36)</f>
        <v>0</v>
      </c>
      <c r="I41" s="1"/>
    </row>
    <row r="42" spans="1:9" ht="16.5" customHeight="1">
      <c r="B42" s="12"/>
      <c r="C42" s="1"/>
      <c r="D42" s="1"/>
      <c r="E42" s="112"/>
      <c r="F42" s="112"/>
      <c r="G42" s="112"/>
      <c r="H42" s="112"/>
      <c r="I42" s="1"/>
    </row>
    <row r="43" spans="1:9">
      <c r="A43" s="42"/>
      <c r="B43" s="42"/>
      <c r="C43" s="1"/>
      <c r="D43" s="1"/>
      <c r="E43" s="112"/>
      <c r="F43" s="112"/>
      <c r="G43" s="112"/>
      <c r="H43" s="112"/>
      <c r="I43" s="1"/>
    </row>
    <row r="44" spans="1:9">
      <c r="C44" s="1"/>
      <c r="D44" s="1"/>
      <c r="E44" s="112"/>
      <c r="F44" s="112"/>
      <c r="G44" s="112"/>
      <c r="H44" s="11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2" t="s">
        <v>53</v>
      </c>
      <c r="B3" s="42"/>
      <c r="C3" s="42"/>
      <c r="E3" t="s">
        <v>46</v>
      </c>
      <c r="F3">
        <f>Sheet1!F36</f>
        <v>1346000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930600.00000000012</v>
      </c>
      <c r="D6" t="s">
        <v>49</v>
      </c>
    </row>
    <row r="8" spans="1:7">
      <c r="A8" s="42" t="s">
        <v>54</v>
      </c>
      <c r="B8" s="42"/>
      <c r="C8" s="42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1346000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1346000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1346000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2025-03-06T02:29:58Z</dcterms:modified>
</cp:coreProperties>
</file>