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FCE5D2-0E75-49AA-8317-8BB9A55EBA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<sst xmlns="http://schemas.openxmlformats.org/spreadsheetml/2006/main" count="87" uniqueCount="76">
  <si>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</si>
  <si>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</si>
  <si>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</si>
  <si>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</si>
  <si>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</si>
  <si>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</si>
  <si>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</si>
  <si>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</si>
  <si>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</si>
  <si>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</si>
  <si>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</si>
  <si>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</si>
  <si>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</si>
  <si>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</si>
  <si>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</si>
  <si>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</si>
  <si>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</si>
  <si>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</si>
  <si>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</si>
  <si>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</si>
  <si>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</si>
  <si>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</si>
  <si>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</si>
  <si>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</si>
  <si>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</si>
  <si>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</si>
  <si>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</si>
  <si>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</si>
  <si>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</si>
  <si>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</si>
  <si>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</si>
  <si>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</si>
  <si>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</si>
  <si>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</si>
  <si>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</si>
  <si>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</si>
  <si>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</si>
  <si>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</si>
  <si>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</si>
  <si>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</si>
  <si>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</si>
  <si>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</si>
  <si>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</si>
  <si>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</si>
  <si>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</si>
  <si>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</si>
  <si>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</si>
  <si>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</si>
  <si>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</si>
  <si>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</si>
  <si>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</si>
  <si>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</si>
  <si>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</si>
  <si>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</si>
  <si>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</si>
  <si>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</si>
  <si>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</si>
  <si>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</si>
  <si>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</si>
  <si>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</si>
  <si>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12900KF (엘더레이크) (정품)</t>
    <phoneticPr fontId="1" type="noConversion"/>
  </si>
  <si>
    <t>DEEPCOOL AK620 (BLACK)</t>
    <phoneticPr fontId="1" type="noConversion"/>
  </si>
  <si>
    <t>ASUS ProArt Z690-CREATOR WIFI 인텍앤컴퍼니</t>
    <phoneticPr fontId="1" type="noConversion"/>
  </si>
  <si>
    <t>G.SKILL DDR5-6000 CL36 TRIDENT Z5 RGB J 패키지 (32GB(16Gx2))</t>
    <phoneticPr fontId="1" type="noConversion"/>
  </si>
  <si>
    <t>삼성전자 DDR5-4800 병행수입 (16GB)</t>
    <phoneticPr fontId="1" type="noConversion"/>
  </si>
  <si>
    <t>RAM</t>
    <phoneticPr fontId="1" type="noConversion"/>
  </si>
  <si>
    <t>MSI 지포스 GTX 1660 SUPER 벤투스 S OC D6 6GB</t>
    <phoneticPr fontId="1" type="noConversion"/>
  </si>
  <si>
    <t>VGA</t>
    <phoneticPr fontId="1" type="noConversion"/>
  </si>
  <si>
    <t>삼성전자 PM9A1 M.2 NVMe 병행수입 (512GB)</t>
    <phoneticPr fontId="1" type="noConversion"/>
  </si>
  <si>
    <t>삼성전자 980 PRO M.2 NVMe (500GB)</t>
    <phoneticPr fontId="1" type="noConversion"/>
  </si>
  <si>
    <t>잘만 Z10 PLUS</t>
    <phoneticPr fontId="1" type="noConversion"/>
  </si>
  <si>
    <t>FSP HYPER K 700W 80PLUS Standard 230V EU</t>
    <phoneticPr fontId="1" type="noConversion"/>
  </si>
  <si>
    <t>기타</t>
    <phoneticPr fontId="1" type="noConversion"/>
  </si>
  <si>
    <t>LGA1700 키트</t>
    <phoneticPr fontId="1" type="noConversion"/>
  </si>
  <si>
    <t>김정진</t>
    <phoneticPr fontId="1" type="noConversion"/>
  </si>
  <si>
    <t>010-4715-2297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</si>
</sst>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8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8" borderId="2" xfId="0" applyNumberFormat="1" applyFont="1" applyFill="1" applyBorder="1" applyAlignment="1">
      <alignment horizontal="center" vertical="center"/>
    </xf>
    <xf numFmtId="176" fontId="2" fillId="8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44" t="s">
        <v>59</v>
      </c>
      <c r="D1" s="45"/>
      <c r="E1" s="100"/>
      <c r="F1" s="101"/>
      <c r="G1" s="101"/>
      <c r="H1" s="102"/>
    </row>
    <row r="2" spans="1:9" ht="22.5" customHeight="1">
      <c r="A2" s="15" t="s">
        <v>39</v>
      </c>
      <c r="B2" s="20" t="s">
        <v>75</v>
      </c>
      <c r="C2" s="46"/>
      <c r="D2" s="47"/>
      <c r="E2" s="103"/>
      <c r="F2" s="104"/>
      <c r="G2" s="104"/>
      <c r="H2" s="105"/>
    </row>
    <row r="3" spans="1:9" ht="22.5" customHeight="1">
      <c r="A3" s="15" t="s">
        <v>40</v>
      </c>
      <c r="B3" s="17">
        <f ca="1">TODAY()</f>
        <v>44750</v>
      </c>
      <c r="C3" s="16" t="s">
        <v>41</v>
      </c>
      <c r="D3" s="19"/>
      <c r="E3" s="103"/>
      <c r="F3" s="104"/>
      <c r="G3" s="104"/>
      <c r="H3" s="105"/>
    </row>
    <row r="4" spans="1:9" ht="22.5" customHeight="1">
      <c r="A4" s="14" t="s">
        <v>38</v>
      </c>
      <c r="B4" s="50"/>
      <c r="C4" s="50"/>
      <c r="D4" s="51"/>
      <c r="E4" s="106"/>
      <c r="F4" s="107"/>
      <c r="G4" s="107"/>
      <c r="H4" s="108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53</v>
      </c>
      <c r="B6" s="35"/>
      <c r="C6" s="61" t="s">
        <v>60</v>
      </c>
      <c r="D6" s="62"/>
      <c r="E6" s="3" t="s">
        <v>6</v>
      </c>
      <c r="F6" s="6">
        <v>790000</v>
      </c>
      <c r="G6" s="3">
        <v>1</v>
      </c>
      <c r="H6" s="6">
        <f>F6*G6</f>
        <v>790000</v>
      </c>
      <c r="I6" s="2"/>
    </row>
    <row r="7" spans="1:9" ht="24" customHeight="1">
      <c r="A7" s="36"/>
      <c r="B7" s="37"/>
      <c r="C7" s="61" t="s">
        <v>61</v>
      </c>
      <c r="D7" s="62"/>
      <c r="E7" s="24" t="s">
        <v>12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36"/>
      <c r="B8" s="37"/>
      <c r="C8" s="112" t="s">
        <v>62</v>
      </c>
      <c r="D8" s="113"/>
      <c r="E8" s="3" t="s">
        <v>7</v>
      </c>
      <c r="F8" s="6">
        <v>654000</v>
      </c>
      <c r="G8" s="3">
        <v>1</v>
      </c>
      <c r="H8" s="6">
        <f t="shared" si="0"/>
        <v>654000</v>
      </c>
      <c r="I8" s="2"/>
    </row>
    <row r="9" spans="1:9" ht="37.5" customHeight="1">
      <c r="A9" s="36"/>
      <c r="B9" s="37"/>
      <c r="C9" s="121" t="s">
        <v>63</v>
      </c>
      <c r="D9" s="122"/>
      <c r="E9" s="123" t="s">
        <v>8</v>
      </c>
      <c r="F9" s="124">
        <v>510000</v>
      </c>
      <c r="G9" s="123"/>
      <c r="H9" s="124">
        <f t="shared" si="0"/>
        <v>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65</v>
      </c>
      <c r="F10" s="6">
        <v>120000</v>
      </c>
      <c r="G10" s="3">
        <v>2</v>
      </c>
      <c r="H10" s="6">
        <f t="shared" si="0"/>
        <v>240000</v>
      </c>
      <c r="I10" s="2"/>
    </row>
    <row r="11" spans="1:9" ht="24" customHeight="1">
      <c r="A11" s="36"/>
      <c r="B11" s="37"/>
      <c r="C11" s="127" t="s">
        <v>66</v>
      </c>
      <c r="D11" s="128"/>
      <c r="E11" s="129" t="s">
        <v>67</v>
      </c>
      <c r="F11" s="130">
        <v>300000</v>
      </c>
      <c r="G11" s="129"/>
      <c r="H11" s="130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9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36"/>
      <c r="B13" s="37"/>
      <c r="C13" s="125" t="s">
        <v>69</v>
      </c>
      <c r="D13" s="126"/>
      <c r="E13" s="123" t="s">
        <v>9</v>
      </c>
      <c r="F13" s="124">
        <v>140000</v>
      </c>
      <c r="G13" s="123"/>
      <c r="H13" s="124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10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11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36"/>
      <c r="B16" s="37"/>
      <c r="C16" s="57"/>
      <c r="D16" s="58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16</v>
      </c>
      <c r="D17" s="33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49</v>
      </c>
      <c r="D18" s="6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54</v>
      </c>
      <c r="B20" s="39"/>
      <c r="C20" s="52" t="s">
        <v>15</v>
      </c>
      <c r="D20" s="52"/>
      <c r="E20" s="63">
        <f>SUM(H6:H19)</f>
        <v>2079000</v>
      </c>
      <c r="F20" s="63"/>
      <c r="G20" s="27">
        <v>1</v>
      </c>
      <c r="H20" s="111" t="s">
        <v>17</v>
      </c>
      <c r="I20" s="2"/>
    </row>
    <row r="21" spans="1:9" ht="12.75" customHeight="1">
      <c r="A21" s="40"/>
      <c r="B21" s="41"/>
      <c r="C21" s="52"/>
      <c r="D21" s="52"/>
      <c r="E21" s="63">
        <f>E20*G20</f>
        <v>2079000</v>
      </c>
      <c r="F21" s="63"/>
      <c r="G21" s="63"/>
      <c r="H21" s="111"/>
      <c r="I21" s="2"/>
    </row>
    <row r="22" spans="1:9" ht="12.75" customHeight="1">
      <c r="A22" s="40"/>
      <c r="B22" s="41"/>
      <c r="C22" s="52"/>
      <c r="D22" s="52"/>
      <c r="E22" s="63"/>
      <c r="F22" s="63"/>
      <c r="G22" s="63"/>
      <c r="H22" s="111"/>
      <c r="I22" s="2"/>
    </row>
    <row r="23" spans="1:9" ht="17.25" customHeight="1">
      <c r="A23" s="40"/>
      <c r="B23" s="41"/>
      <c r="C23" s="78" t="s">
        <v>20</v>
      </c>
      <c r="D23" s="79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72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83"/>
      <c r="B25" s="84"/>
      <c r="C25" s="80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80"/>
      <c r="D26" s="56"/>
      <c r="E26" s="5"/>
      <c r="F26" s="6"/>
      <c r="G26" s="3"/>
      <c r="H26" s="6">
        <f t="shared" si="1"/>
        <v>0</v>
      </c>
      <c r="I26" s="2"/>
    </row>
    <row r="27" spans="1:9">
      <c r="A27" s="85"/>
      <c r="B27" s="86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5"/>
      <c r="B28" s="86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5"/>
      <c r="B29" s="86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5"/>
      <c r="B30" s="86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28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10000</v>
      </c>
      <c r="F33" s="65"/>
      <c r="G33" s="65"/>
      <c r="H33" s="109" t="s">
        <v>17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31</v>
      </c>
      <c r="B35" s="82"/>
      <c r="C35" s="72"/>
      <c r="D35" s="73"/>
      <c r="E35" s="8" t="s">
        <v>4</v>
      </c>
      <c r="F35" s="116">
        <f>SUM(E21,E33)</f>
        <v>2089000</v>
      </c>
      <c r="G35" s="116"/>
      <c r="H35" s="9" t="s">
        <v>17</v>
      </c>
      <c r="I35" s="2"/>
    </row>
    <row r="36" spans="1:9" ht="16.5" customHeight="1">
      <c r="A36" s="81" t="s">
        <v>30</v>
      </c>
      <c r="B36" s="82"/>
      <c r="C36" s="70"/>
      <c r="D36" s="71"/>
      <c r="E36" s="8" t="s">
        <v>18</v>
      </c>
      <c r="F36" s="114">
        <f>F35*1.1-F35</f>
        <v>208900</v>
      </c>
      <c r="G36" s="115"/>
      <c r="H36" s="10"/>
      <c r="I36" s="2"/>
    </row>
    <row r="37" spans="1:9" ht="17.25" customHeight="1">
      <c r="A37" s="81" t="s">
        <v>26</v>
      </c>
      <c r="B37" s="82"/>
      <c r="C37" s="94"/>
      <c r="D37" s="95"/>
      <c r="E37" s="8" t="s">
        <v>25</v>
      </c>
      <c r="F37" s="68" t="s">
        <v>58</v>
      </c>
      <c r="G37" s="69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89" t="s">
        <v>27</v>
      </c>
      <c r="B38" s="90"/>
      <c r="C38" s="96">
        <f>SUM(C35:C36)-C37</f>
        <v>0</v>
      </c>
      <c r="D38" s="97"/>
      <c r="E38" s="23" t="s">
        <v>26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8" t="s">
        <v>19</v>
      </c>
      <c r="F39" s="117">
        <f>IF(F37="현금(이체X)",F35,IF(F37="웹결제",ROUND(Sheet2!B5,-4),IF(F37="이체 및 현금영수증",F35+F35*10%,IF(F37="이체 및 세금계산서",F35+F35*10%,IF(F37="이체 및 세금계산서",F35+F35*10%,)))))-F38</f>
        <v>2297900</v>
      </c>
      <c r="G39" s="117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 t="s">
        <v>55</v>
      </c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56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2089000</v>
      </c>
    </row>
    <row r="5" spans="1:6">
      <c r="A5" t="s">
        <v>37</v>
      </c>
      <c r="B5">
        <f>B4*1.12</f>
        <v>2339680</v>
      </c>
    </row>
    <row r="6" spans="1:6">
      <c r="A6" t="s">
        <v>57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2022-07-08T05:06:45Z</cp:lastPrinted>
  <dcterms:created xsi:type="dcterms:W3CDTF">2019-03-28T03:58:09Z</dcterms:created>
  <dcterms:modified xsi:type="dcterms:W3CDTF">2022-07-08T05:08:52Z</dcterms:modified>
</cp:coreProperties>
</file>