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97E23D6-9DF7-41FE-B6A9-489D6AD63583}" xr6:coauthVersionLast="47" xr6:coauthVersionMax="47" xr10:uidLastSave="{00000000-0000-0000-0000-000000000000}"/>
  <bookViews>
    <workbookView xWindow="25695" yWindow="0" windowWidth="26010" windowHeight="209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<sst xmlns="http://schemas.openxmlformats.org/spreadsheetml/2006/main" count="99" uniqueCount="86">
  <si>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</si>
  <si>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</si>
  <si>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</si>
  <si>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</si>
  <si>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</si>
  <si>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</si>
  <si>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</si>
  <si>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</si>
  <si>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</si>
  <si>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</si>
  <si>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</si>
  <si>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</si>
  <si>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</si>
  <si>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</si>
  <si>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</si>
  <si>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</si>
  <si>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</si>
  <si>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</si>
  <si>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</si>
  <si>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</si>
  <si>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</si>
  <si>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</si>
  <si>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</si>
  <si>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</si>
  <si>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</si>
  <si>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</si>
  <si>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</si>
  <si>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</si>
  <si>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</si>
  <si>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</si>
  <si>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</si>
  <si>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</si>
  <si>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</si>
  <si>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</si>
  <si>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</si>
  <si>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</si>
  <si>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</si>
  <si>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</si>
  <si>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</si>
  <si>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</si>
  <si>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</si>
  <si>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</si>
  <si>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</si>
  <si>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</si>
  <si>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</si>
  <si>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</si>
  <si>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</si>
  <si>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</si>
  <si>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</si>
  <si>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</si>
  <si>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</si>
  <si>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</si>
  <si>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</si>
  <si>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</si>
  <si>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</si>
  <si>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</si>
  <si>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</si>
  <si>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</si>
  <si>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</si>
  <si>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</si>
  <si>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</si>
  <si>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</si>
  <si>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</si>
  <si>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</si>
  <si>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</si>
  <si>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</si>
  <si>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</si>
  <si>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</si>
  <si>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</si>
  <si>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</si>
  <si>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</si>
  <si>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</si>
  <si>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</si>
  <si>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</si>
  <si>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</si>
  <si>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</si>
  <si>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</si>
  <si>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</si>
  <si>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</si>
  <si>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이도디스플레이 지포스 GTX 1660 SUPER RAGE-X II D6 6GB</t>
    <phoneticPr fontId="1" type="noConversion"/>
  </si>
  <si>
    <t>Western Digital WD Blue SN570 M.2 NVMe (500GB)</t>
    <phoneticPr fontId="1" type="noConversion"/>
  </si>
  <si>
    <t>darkFlash DK150 RGB (블랙)</t>
    <phoneticPr fontId="1" type="noConversion"/>
  </si>
  <si>
    <t>마이크로닉스 COOLMAX VISION II 600W</t>
    <phoneticPr fontId="1" type="noConversion"/>
  </si>
  <si>
    <t>인텔정품쿨러</t>
    <phoneticPr fontId="1" type="noConversion"/>
  </si>
  <si>
    <t>010-3112-0578</t>
    <phoneticPr fontId="1" type="noConversion"/>
  </si>
  <si>
    <t>김유진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</si>
</sst>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85</v>
      </c>
      <c r="C1" s="38" t="s">
        <v>69</v>
      </c>
      <c r="D1" s="39"/>
      <c r="E1" s="112"/>
      <c r="F1" s="113"/>
      <c r="G1" s="113"/>
      <c r="H1" s="114"/>
    </row>
    <row r="2" spans="1:9" ht="22.5" customHeight="1">
      <c r="A2" s="15" t="s">
        <v>38</v>
      </c>
      <c r="B2" s="29" t="s">
        <v>84</v>
      </c>
      <c r="C2" s="40"/>
      <c r="D2" s="41"/>
      <c r="E2" s="115"/>
      <c r="F2" s="36"/>
      <c r="G2" s="36"/>
      <c r="H2" s="116"/>
    </row>
    <row r="3" spans="1:9" ht="22.5" customHeight="1">
      <c r="A3" s="15" t="s">
        <v>39</v>
      </c>
      <c r="B3" s="16">
        <f ca="1">TODAY()</f>
        <v>45191</v>
      </c>
      <c r="C3" s="15" t="s">
        <v>40</v>
      </c>
      <c r="D3" s="18"/>
      <c r="E3" s="115"/>
      <c r="F3" s="36"/>
      <c r="G3" s="36"/>
      <c r="H3" s="116"/>
    </row>
    <row r="4" spans="1:9" ht="22.5" customHeight="1">
      <c r="A4" s="14" t="s">
        <v>37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9" t="s">
        <v>68</v>
      </c>
      <c r="B6" s="70"/>
      <c r="C6" s="55" t="s">
        <v>76</v>
      </c>
      <c r="D6" s="56"/>
      <c r="E6" s="3" t="s">
        <v>6</v>
      </c>
      <c r="F6" s="6">
        <v>206000</v>
      </c>
      <c r="G6" s="3">
        <v>1</v>
      </c>
      <c r="H6" s="6">
        <f>F6*G6</f>
        <v>206000</v>
      </c>
      <c r="I6" s="2"/>
    </row>
    <row r="7" spans="1:9" ht="24" customHeight="1">
      <c r="A7" s="71"/>
      <c r="B7" s="72"/>
      <c r="C7" s="55" t="s">
        <v>83</v>
      </c>
      <c r="D7" s="56"/>
      <c r="E7" s="22" t="s">
        <v>13</v>
      </c>
      <c r="F7" s="6"/>
      <c r="G7" s="3"/>
      <c r="H7" s="6">
        <f t="shared" ref="H7:H20" si="0">F7*G7</f>
        <v>0</v>
      </c>
      <c r="I7" s="2"/>
    </row>
    <row r="8" spans="1:9" ht="25.5" customHeight="1">
      <c r="A8" s="71"/>
      <c r="B8" s="72"/>
      <c r="C8" s="123" t="s">
        <v>77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71"/>
      <c r="B9" s="72"/>
      <c r="C9" s="55" t="s">
        <v>78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1"/>
      <c r="B10" s="72"/>
      <c r="C10" s="55" t="s">
        <v>79</v>
      </c>
      <c r="D10" s="56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24" customHeight="1">
      <c r="A11" s="71"/>
      <c r="B11" s="72"/>
      <c r="C11" s="57"/>
      <c r="D11" s="58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59" t="s">
        <v>80</v>
      </c>
      <c r="D12" s="56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>
      <c r="A13" s="71"/>
      <c r="B13" s="72"/>
      <c r="C13" s="49"/>
      <c r="D13" s="50"/>
      <c r="E13" s="3" t="s">
        <v>10</v>
      </c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49" t="s">
        <v>81</v>
      </c>
      <c r="D14" s="50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71"/>
      <c r="B15" s="72"/>
      <c r="C15" s="49" t="s">
        <v>82</v>
      </c>
      <c r="D15" s="50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71"/>
      <c r="B16" s="72"/>
      <c r="C16" s="51"/>
      <c r="D16" s="52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0" t="s">
        <v>67</v>
      </c>
      <c r="D17" s="61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1"/>
      <c r="B18" s="72"/>
      <c r="C18" s="79" t="s">
        <v>66</v>
      </c>
      <c r="D18" s="61"/>
      <c r="E18" s="4" t="s">
        <v>22</v>
      </c>
      <c r="F18" s="7">
        <v>0</v>
      </c>
      <c r="G18" s="4">
        <v>1</v>
      </c>
      <c r="H18" s="6"/>
      <c r="I18" s="2"/>
    </row>
    <row r="19" spans="1:9">
      <c r="A19" s="71"/>
      <c r="B19" s="72"/>
      <c r="C19" s="53" t="s">
        <v>70</v>
      </c>
      <c r="D19" s="54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1"/>
      <c r="B20" s="72"/>
      <c r="C20" s="47"/>
      <c r="D20" s="48"/>
      <c r="E20" s="4" t="s">
        <v>73</v>
      </c>
      <c r="F20" s="7"/>
      <c r="G20" s="4"/>
      <c r="H20" s="6">
        <f t="shared" si="0"/>
        <v>0</v>
      </c>
      <c r="I20" s="2"/>
    </row>
    <row r="21" spans="1:9" ht="12.75" customHeight="1">
      <c r="A21" s="73" t="s">
        <v>75</v>
      </c>
      <c r="B21" s="74"/>
      <c r="C21" s="46" t="s">
        <v>15</v>
      </c>
      <c r="D21" s="46"/>
      <c r="E21" s="62">
        <f>SUM(H6:H20)</f>
        <v>789000</v>
      </c>
      <c r="F21" s="62"/>
      <c r="G21" s="24">
        <v>1</v>
      </c>
      <c r="H21" s="122" t="s">
        <v>17</v>
      </c>
      <c r="I21" s="2"/>
    </row>
    <row r="22" spans="1:9" ht="12.75" customHeight="1">
      <c r="A22" s="75"/>
      <c r="B22" s="76"/>
      <c r="C22" s="46"/>
      <c r="D22" s="46"/>
      <c r="E22" s="62">
        <f>E21*G21</f>
        <v>789000</v>
      </c>
      <c r="F22" s="62"/>
      <c r="G22" s="62"/>
      <c r="H22" s="122"/>
      <c r="I22" s="2"/>
    </row>
    <row r="23" spans="1:9" ht="12.75" customHeight="1">
      <c r="A23" s="75"/>
      <c r="B23" s="76"/>
      <c r="C23" s="46"/>
      <c r="D23" s="46"/>
      <c r="E23" s="62"/>
      <c r="F23" s="62"/>
      <c r="G23" s="62"/>
      <c r="H23" s="122"/>
      <c r="I23" s="2"/>
    </row>
    <row r="24" spans="1:9" ht="17.25" customHeight="1">
      <c r="A24" s="75"/>
      <c r="B24" s="76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64</v>
      </c>
      <c r="B26" s="96"/>
      <c r="C26" s="92"/>
      <c r="D26" s="50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92"/>
      <c r="D27" s="50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67"/>
      <c r="D28" s="6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7"/>
      <c r="D30" s="6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67"/>
      <c r="D31" s="6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67"/>
      <c r="D32" s="6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67"/>
      <c r="D33" s="68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28</v>
      </c>
      <c r="B34" s="102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3">
        <f>SUM(H25:H33)</f>
        <v>0</v>
      </c>
      <c r="F34" s="64"/>
      <c r="G34" s="64"/>
      <c r="H34" s="120" t="s">
        <v>17</v>
      </c>
      <c r="I34" s="2"/>
    </row>
    <row r="35" spans="1:9" ht="14.25" customHeight="1">
      <c r="A35" s="103"/>
      <c r="B35" s="104"/>
      <c r="C35" s="88"/>
      <c r="D35" s="89"/>
      <c r="E35" s="65"/>
      <c r="F35" s="66"/>
      <c r="G35" s="66"/>
      <c r="H35" s="121"/>
      <c r="I35" s="2"/>
    </row>
    <row r="36" spans="1:9" ht="16.5" customHeight="1">
      <c r="A36" s="93" t="s">
        <v>31</v>
      </c>
      <c r="B36" s="94"/>
      <c r="C36" s="84" t="b">
        <f>IF(F38="카드+현금",Sheet3!C11,IF(F38="현금+카드",Sheet3!C4))</f>
        <v>0</v>
      </c>
      <c r="D36" s="85"/>
      <c r="E36" s="8" t="s">
        <v>4</v>
      </c>
      <c r="F36" s="127">
        <f>SUM(E22,E34)</f>
        <v>789000</v>
      </c>
      <c r="G36" s="127"/>
      <c r="H36" s="9" t="s">
        <v>17</v>
      </c>
      <c r="I36" s="2"/>
    </row>
    <row r="37" spans="1:9" ht="16.5" customHeight="1">
      <c r="A37" s="93" t="s">
        <v>30</v>
      </c>
      <c r="B37" s="94"/>
      <c r="C37" s="82" t="b">
        <f>IF(F38="카드+현금",Sheet3!C9,IF(F38="현금+카드",Sheet3!C6))</f>
        <v>0</v>
      </c>
      <c r="D37" s="83"/>
      <c r="E37" s="8" t="s">
        <v>18</v>
      </c>
      <c r="F37" s="125">
        <f>F36*1.1-F36</f>
        <v>78900.000000000116</v>
      </c>
      <c r="G37" s="126"/>
      <c r="H37" s="10"/>
      <c r="I37" s="2"/>
    </row>
    <row r="38" spans="1:9" ht="17.25" customHeight="1">
      <c r="A38" s="93" t="s">
        <v>26</v>
      </c>
      <c r="B38" s="94"/>
      <c r="C38" s="106"/>
      <c r="D38" s="107"/>
      <c r="E38" s="8" t="s">
        <v>25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27</v>
      </c>
      <c r="B39" s="102"/>
      <c r="C39" s="108">
        <f>SUM(C36:C37)-C38</f>
        <v>0</v>
      </c>
      <c r="D39" s="109"/>
      <c r="E39" s="21" t="s">
        <v>74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19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867900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48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45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59</v>
      </c>
      <c r="B3" s="36"/>
      <c r="C3" s="36"/>
      <c r="E3" t="s">
        <v>52</v>
      </c>
      <c r="F3">
        <f>Sheet1!F36</f>
        <v>789000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317900</v>
      </c>
      <c r="D6" t="s">
        <v>55</v>
      </c>
    </row>
    <row r="8" spans="1:7">
      <c r="A8" s="36" t="s">
        <v>60</v>
      </c>
      <c r="B8" s="36"/>
      <c r="C8" s="36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789000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789000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789000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2023-09-22T10:21:20Z</dcterms:modified>
</cp:coreProperties>
</file>