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9FADCC20-BE07-4B31-A0C9-0DA46D22D4C2}" xr6:coauthVersionLast="46" xr6:coauthVersionMax="46" xr10:uidLastSave="{00000000-0000-0000-0000-000000000000}"/>
  <bookViews>
    <workbookView xWindow="-27795" yWindow="1590" windowWidth="21585" windowHeight="1173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<sst xmlns="http://schemas.openxmlformats.org/spreadsheetml/2006/main" count="95" uniqueCount="85">
  <si>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</si>
  <si>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</si>
  <si>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</si>
  <si>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</si>
  <si>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</si>
  <si>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</si>
  <si>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</si>
  <si>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</si>
  <si>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</si>
  <si>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</si>
  <si>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</si>
  <si>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</si>
  <si>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</si>
  <si>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</si>
  <si>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</si>
  <si>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</si>
  <si>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</si>
  <si>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</si>
  <si>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</si>
  <si>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</si>
  <si>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</si>
  <si>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</si>
  <si>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</si>
  <si>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</si>
  <si>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</si>
  <si>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</si>
  <si>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</si>
  <si>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</si>
  <si>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</si>
  <si>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</si>
  <si>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</si>
  <si>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</si>
  <si>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</si>
  <si>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</si>
  <si>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</si>
  <si>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</si>
  <si>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</si>
  <si>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</si>
  <si>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</si>
  <si>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</si>
  <si>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</si>
  <si>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</si>
  <si>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</si>
  <si>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</si>
  <si>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</si>
  <si>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</si>
  <si>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</si>
  <si>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</si>
  <si>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</si>
  <si>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</si>
  <si>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</si>
  <si>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</si>
  <si>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</si>
  <si>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</si>
  <si>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</si>
  <si>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</si>
  <si>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</si>
  <si>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</si>
  <si>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</si>
  <si>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</si>
  <si>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</si>
  <si>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</si>
  <si>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</si>
  <si>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</si>
  <si>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</si>
  <si>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건평정보통신 IPLEX Typhoon</t>
    <phoneticPr fontId="1" type="noConversion"/>
  </si>
  <si>
    <t>인텔 코어i5-11세대 11400 (로켓레이크S) (벌크)</t>
    <phoneticPr fontId="1" type="noConversion"/>
  </si>
  <si>
    <t>GIGABYTE H510M DS2V 듀러블에디션</t>
    <phoneticPr fontId="1" type="noConversion"/>
  </si>
  <si>
    <t>삼성전자 DDR4-3200 (16GB)</t>
    <phoneticPr fontId="1" type="noConversion"/>
  </si>
  <si>
    <t>ASUS PH 지포스 GT1030 O2G D5 2GB</t>
    <phoneticPr fontId="1" type="noConversion"/>
  </si>
  <si>
    <t>SK하이닉스 Gold P31 M.2 NVMe (500GB)</t>
    <phoneticPr fontId="1" type="noConversion"/>
  </si>
  <si>
    <t>COX i4 프라임 (블랙)</t>
    <phoneticPr fontId="1" type="noConversion"/>
  </si>
  <si>
    <t>마이크로닉스 Classic II 풀체인지 500W 80PLUS 230V EU</t>
    <phoneticPr fontId="1" type="noConversion"/>
  </si>
  <si>
    <t>MSI 옵틱스 G271 게이밍 144 아이세이버 무결점</t>
    <phoneticPr fontId="1" type="noConversion"/>
  </si>
  <si>
    <t>모니터</t>
    <phoneticPr fontId="1" type="noConversion"/>
  </si>
  <si>
    <t>패드</t>
    <phoneticPr fontId="1" type="noConversion"/>
  </si>
  <si>
    <t>5mm 게이밍 패드</t>
    <phoneticPr fontId="1" type="noConversion"/>
  </si>
  <si>
    <t>동글이</t>
    <phoneticPr fontId="1" type="noConversion"/>
  </si>
  <si>
    <t>블루투스 5.0 동글이 USB</t>
    <phoneticPr fontId="1" type="noConversion"/>
  </si>
  <si>
    <t>모니터암</t>
    <phoneticPr fontId="1" type="noConversion"/>
  </si>
  <si>
    <t>카멜 FMA-2 일반형 2단암 모니터거치대</t>
    <phoneticPr fontId="1" type="noConversion"/>
  </si>
  <si>
    <t>김유진</t>
    <phoneticPr fontId="1" type="noConversion"/>
  </si>
  <si>
    <t>스피커</t>
    <phoneticPr fontId="1" type="noConversion"/>
  </si>
  <si>
    <t>6W 2채널 스피커</t>
    <phoneticPr fontId="1" type="noConversion"/>
  </si>
  <si>
    <t>ViewSync VSO270QHD-75 HDR 베젤리스 무결점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</si>
</sst>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81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1031120578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44461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66</v>
      </c>
      <c r="D6" s="62"/>
      <c r="E6" s="3" t="s">
        <v>54</v>
      </c>
      <c r="F6" s="6">
        <v>260000</v>
      </c>
      <c r="G6" s="3">
        <v>1</v>
      </c>
      <c r="H6" s="6">
        <f>F6*G6</f>
        <v>260000</v>
      </c>
      <c r="I6" s="2"/>
    </row>
    <row r="7" spans="1:9" ht="24" customHeight="1">
      <c r="A7" s="36"/>
      <c r="B7" s="37"/>
      <c r="C7" s="61" t="s">
        <v>65</v>
      </c>
      <c r="D7" s="62"/>
      <c r="E7" s="26" t="s">
        <v>55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4" customHeight="1">
      <c r="A8" s="36"/>
      <c r="B8" s="37"/>
      <c r="C8" s="115" t="s">
        <v>67</v>
      </c>
      <c r="D8" s="116"/>
      <c r="E8" s="3" t="s">
        <v>56</v>
      </c>
      <c r="F8" s="6">
        <v>90000</v>
      </c>
      <c r="G8" s="3">
        <v>1</v>
      </c>
      <c r="H8" s="6">
        <f t="shared" si="0"/>
        <v>90000</v>
      </c>
      <c r="I8" s="2"/>
    </row>
    <row r="9" spans="1:9" ht="24" customHeight="1">
      <c r="A9" s="36"/>
      <c r="B9" s="37"/>
      <c r="C9" s="61" t="s">
        <v>68</v>
      </c>
      <c r="D9" s="62"/>
      <c r="E9" s="3" t="s">
        <v>57</v>
      </c>
      <c r="F9" s="6">
        <v>85000</v>
      </c>
      <c r="G9" s="3">
        <v>1</v>
      </c>
      <c r="H9" s="6">
        <f t="shared" si="0"/>
        <v>85000</v>
      </c>
      <c r="I9" s="2"/>
    </row>
    <row r="10" spans="1:9" ht="24" customHeight="1">
      <c r="A10" s="36"/>
      <c r="B10" s="37"/>
      <c r="C10" s="61" t="s">
        <v>69</v>
      </c>
      <c r="D10" s="62"/>
      <c r="E10" s="3" t="s">
        <v>58</v>
      </c>
      <c r="F10" s="6">
        <v>135000</v>
      </c>
      <c r="G10" s="3">
        <v>1</v>
      </c>
      <c r="H10" s="6">
        <f t="shared" si="0"/>
        <v>135000</v>
      </c>
      <c r="I10" s="2"/>
    </row>
    <row r="11" spans="1:9" ht="24" customHeight="1">
      <c r="A11" s="36"/>
      <c r="B11" s="37"/>
      <c r="C11" s="63" t="s">
        <v>70</v>
      </c>
      <c r="D11" s="64"/>
      <c r="E11" s="3" t="s">
        <v>59</v>
      </c>
      <c r="F11" s="6">
        <v>100000</v>
      </c>
      <c r="G11" s="3">
        <v>1</v>
      </c>
      <c r="H11" s="6">
        <f t="shared" si="0"/>
        <v>100000</v>
      </c>
      <c r="I11" s="2"/>
    </row>
    <row r="12" spans="1:9" ht="24" customHeight="1">
      <c r="A12" s="36"/>
      <c r="B12" s="37"/>
      <c r="C12" s="61" t="s">
        <v>46</v>
      </c>
      <c r="D12" s="62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71</v>
      </c>
      <c r="D14" s="56"/>
      <c r="E14" s="3" t="s">
        <v>62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4" customHeight="1">
      <c r="A15" s="36"/>
      <c r="B15" s="37"/>
      <c r="C15" s="55" t="s">
        <v>72</v>
      </c>
      <c r="D15" s="56"/>
      <c r="E15" s="3" t="s">
        <v>63</v>
      </c>
      <c r="F15" s="6">
        <v>50000</v>
      </c>
      <c r="G15" s="3">
        <v>1</v>
      </c>
      <c r="H15" s="6">
        <f t="shared" si="0"/>
        <v>50000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8">
        <f>SUM(H6:H19)</f>
        <v>845000</v>
      </c>
      <c r="F20" s="68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8">
        <f>E20*G20</f>
        <v>845000</v>
      </c>
      <c r="F21" s="68"/>
      <c r="G21" s="68"/>
      <c r="H21" s="114"/>
      <c r="I21" s="2"/>
    </row>
    <row r="22" spans="1:9" ht="12.75" customHeight="1">
      <c r="A22" s="40"/>
      <c r="B22" s="41"/>
      <c r="C22" s="52"/>
      <c r="D22" s="52"/>
      <c r="E22" s="68"/>
      <c r="F22" s="68"/>
      <c r="G22" s="68"/>
      <c r="H22" s="114"/>
      <c r="I22" s="2"/>
    </row>
    <row r="23" spans="1:9" ht="17.25" customHeight="1">
      <c r="A23" s="40"/>
      <c r="B23" s="41"/>
      <c r="C23" s="95" t="s">
        <v>11</v>
      </c>
      <c r="D23" s="96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73</v>
      </c>
      <c r="D24" s="56"/>
      <c r="E24" s="5" t="s">
        <v>74</v>
      </c>
      <c r="F24" s="6">
        <v>275000</v>
      </c>
      <c r="G24" s="3">
        <v>1</v>
      </c>
      <c r="H24" s="6">
        <f>F24*G24</f>
        <v>275000</v>
      </c>
      <c r="I24" s="2"/>
    </row>
    <row r="25" spans="1:9" ht="21.95" customHeight="1">
      <c r="A25" s="77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8"/>
      <c r="C25" s="65" t="s">
        <v>76</v>
      </c>
      <c r="D25" s="56"/>
      <c r="E25" s="33" t="s">
        <v>75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 ht="21.95" customHeight="1">
      <c r="A26" s="79"/>
      <c r="B26" s="80"/>
      <c r="C26" s="65" t="s">
        <v>78</v>
      </c>
      <c r="D26" s="56"/>
      <c r="E26" s="5" t="s">
        <v>77</v>
      </c>
      <c r="F26" s="6">
        <v>10000</v>
      </c>
      <c r="G26" s="3">
        <v>1</v>
      </c>
      <c r="H26" s="6">
        <f t="shared" si="1"/>
        <v>10000</v>
      </c>
      <c r="I26" s="2"/>
    </row>
    <row r="27" spans="1:9" ht="21.95" customHeight="1">
      <c r="A27" s="79"/>
      <c r="B27" s="80"/>
      <c r="C27" s="67" t="s">
        <v>80</v>
      </c>
      <c r="D27" s="66"/>
      <c r="E27" s="5" t="s">
        <v>79</v>
      </c>
      <c r="F27" s="6">
        <v>45000</v>
      </c>
      <c r="G27" s="3">
        <v>1</v>
      </c>
      <c r="H27" s="6">
        <f t="shared" si="1"/>
        <v>45000</v>
      </c>
      <c r="I27" s="2"/>
    </row>
    <row r="28" spans="1:9" ht="21.95" customHeight="1">
      <c r="A28" s="79"/>
      <c r="B28" s="80"/>
      <c r="C28" s="65" t="s">
        <v>83</v>
      </c>
      <c r="D28" s="66"/>
      <c r="E28" s="5" t="s">
        <v>82</v>
      </c>
      <c r="F28" s="6">
        <v>0</v>
      </c>
      <c r="G28" s="3">
        <v>1</v>
      </c>
      <c r="H28" s="6">
        <f t="shared" si="1"/>
        <v>0</v>
      </c>
      <c r="I28" s="2"/>
    </row>
    <row r="29" spans="1:9" ht="21.95" customHeight="1">
      <c r="A29" s="79"/>
      <c r="B29" s="80"/>
      <c r="C29" s="67" t="s">
        <v>84</v>
      </c>
      <c r="D29" s="66"/>
      <c r="E29" s="5" t="s">
        <v>79</v>
      </c>
      <c r="F29" s="6">
        <v>185000</v>
      </c>
      <c r="G29" s="3">
        <v>1</v>
      </c>
      <c r="H29" s="6">
        <f t="shared" si="1"/>
        <v>185000</v>
      </c>
      <c r="I29" s="2"/>
    </row>
    <row r="30" spans="1:9" ht="21.95" customHeight="1">
      <c r="A30" s="79"/>
      <c r="B30" s="80"/>
      <c r="C30" s="67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67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1"/>
      <c r="B32" s="82"/>
      <c r="C32" s="67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3" t="s">
        <v>19</v>
      </c>
      <c r="B33" s="84"/>
      <c r="C33" s="91" t="str">
        <f>IF(F37="현금(이체X)",Sheet2!C1,IF(F37="카드",Sheet2!C1,IF(F37="이체 및 현금영수증",Sheet2!C1,IF(F37="카드+현금",Sheet2!C2,IF(F37="이체 및 세금계산서",Sheet2!C1)))))</f>
        <v>선택사항</v>
      </c>
      <c r="D33" s="92"/>
      <c r="E33" s="69">
        <f>SUM(H24:H32)</f>
        <v>515000</v>
      </c>
      <c r="F33" s="70"/>
      <c r="G33" s="70"/>
      <c r="H33" s="112" t="s">
        <v>8</v>
      </c>
      <c r="I33" s="2"/>
    </row>
    <row r="34" spans="1:9" ht="14.25" customHeight="1">
      <c r="A34" s="85"/>
      <c r="B34" s="86"/>
      <c r="C34" s="93"/>
      <c r="D34" s="94"/>
      <c r="E34" s="71"/>
      <c r="F34" s="72"/>
      <c r="G34" s="72"/>
      <c r="H34" s="113"/>
      <c r="I34" s="2"/>
    </row>
    <row r="35" spans="1:9" ht="16.5" customHeight="1">
      <c r="A35" s="75" t="s">
        <v>22</v>
      </c>
      <c r="B35" s="76"/>
      <c r="C35" s="89"/>
      <c r="D35" s="90"/>
      <c r="E35" s="8" t="s">
        <v>4</v>
      </c>
      <c r="F35" s="119">
        <f>SUM(E21,E33)</f>
        <v>1360000</v>
      </c>
      <c r="G35" s="119"/>
      <c r="H35" s="9" t="s">
        <v>8</v>
      </c>
      <c r="I35" s="2"/>
    </row>
    <row r="36" spans="1:9" ht="16.5" customHeight="1">
      <c r="A36" s="75" t="s">
        <v>21</v>
      </c>
      <c r="B36" s="76"/>
      <c r="C36" s="87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8"/>
      <c r="E36" s="8" t="s">
        <v>9</v>
      </c>
      <c r="F36" s="117">
        <f>F35*1.1-F35</f>
        <v>136000.00000000023</v>
      </c>
      <c r="G36" s="118"/>
      <c r="H36" s="10"/>
      <c r="I36" s="2"/>
    </row>
    <row r="37" spans="1:9" ht="17.25" customHeight="1">
      <c r="A37" s="75" t="s">
        <v>17</v>
      </c>
      <c r="B37" s="76"/>
      <c r="C37" s="97"/>
      <c r="D37" s="98"/>
      <c r="E37" s="8" t="s">
        <v>16</v>
      </c>
      <c r="F37" s="73" t="s">
        <v>51</v>
      </c>
      <c r="G37" s="74"/>
      <c r="H37" s="32"/>
      <c r="I37" s="2"/>
    </row>
    <row r="38" spans="1:9" ht="19.5" customHeight="1">
      <c r="A38" s="83" t="s">
        <v>18</v>
      </c>
      <c r="B38" s="84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5"/>
      <c r="B39" s="86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1496000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1360000</v>
      </c>
    </row>
    <row r="5" spans="1:6">
      <c r="A5" t="s">
        <v>29</v>
      </c>
      <c r="B5">
        <f>B4*1.13</f>
        <v>1536799.9999999998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sangdam1</cp:lastModifiedBy>
  <cp:lastPrinted>2021-02-10T04:32:47Z</cp:lastPrinted>
  <dcterms:created xsi:type="dcterms:W3CDTF">2019-03-28T03:58:09Z</dcterms:created>
  <dcterms:modified xsi:type="dcterms:W3CDTF">2021-09-22T09:26:58Z</dcterms:modified>
</cp:coreProperties>
</file>