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5EBE5085-7C3D-406C-8EC4-9A1AA88C7569}" xr6:coauthVersionLast="47" xr6:coauthVersionMax="47" xr10:uidLastSave="{FF4D2AA9-0215-4AD5-B538-9B96471F6CF1}"/>
  <bookViews>
    <workbookView xWindow="9015" yWindow="0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<sst xmlns="http://schemas.openxmlformats.org/spreadsheetml/2006/main" count="110" uniqueCount="94">
  <si>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</si>
  <si>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</si>
  <si>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</si>
  <si>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</si>
  <si>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</si>
  <si>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</si>
  <si>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</si>
  <si>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</si>
  <si>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</si>
  <si>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</si>
  <si>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</si>
  <si>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</si>
  <si>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</si>
  <si>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</si>
  <si>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</si>
  <si>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</si>
  <si>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</si>
  <si>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</si>
  <si>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</si>
  <si>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</si>
  <si>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</si>
  <si>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</si>
  <si>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</si>
  <si>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</si>
  <si>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</si>
  <si>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</si>
  <si>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</si>
  <si>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</si>
  <si>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</si>
  <si>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</si>
  <si>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</si>
  <si>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</si>
  <si>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</si>
  <si>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</si>
  <si>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</si>
  <si>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</si>
  <si>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</si>
  <si>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</si>
  <si>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</si>
  <si>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</si>
  <si>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</si>
  <si>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</si>
  <si>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</si>
  <si>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</si>
  <si>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</si>
  <si>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</si>
  <si>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</si>
  <si>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</si>
  <si>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</si>
  <si>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</si>
  <si>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</si>
  <si>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</si>
  <si>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</si>
  <si>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</si>
  <si>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</si>
  <si>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</si>
  <si>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</si>
  <si>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</si>
  <si>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</si>
  <si>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</si>
  <si>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</si>
  <si>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</si>
  <si>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</si>
  <si>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</si>
  <si>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</si>
  <si>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</si>
  <si>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</si>
  <si>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</si>
  <si>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</si>
  <si>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</si>
  <si>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</si>
  <si>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</si>
  <si>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</si>
  <si>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</si>
  <si>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</si>
  <si>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</si>
  <si>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</si>
  <si>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코어i7-13세대 13700K (랩터레이크) (정품)</t>
    <phoneticPr fontId="1" type="noConversion"/>
  </si>
  <si>
    <t>SK하이닉스 Platinum P41 M.2 NVMe (1TB)</t>
    <phoneticPr fontId="1" type="noConversion"/>
  </si>
  <si>
    <t>김우현</t>
    <phoneticPr fontId="1" type="noConversion"/>
  </si>
  <si>
    <t>010-7160-1115</t>
    <phoneticPr fontId="1" type="noConversion"/>
  </si>
  <si>
    <t>선결제금액</t>
    <phoneticPr fontId="1" type="noConversion"/>
  </si>
  <si>
    <t>[NZXT] Vertical GPU Mounting Kit (Black) (라이저 케이블)</t>
    <phoneticPr fontId="1" type="noConversion"/>
  </si>
  <si>
    <t>Mounting Kit</t>
    <phoneticPr fontId="1" type="noConversion"/>
  </si>
  <si>
    <t>MSI 지포스 RTX 4080 슈프림 X D6X 16GB 트라이프로져3S</t>
    <phoneticPr fontId="1" type="noConversion"/>
  </si>
  <si>
    <t>쿨러</t>
    <phoneticPr fontId="1" type="noConversion"/>
  </si>
  <si>
    <t>NZXT KRAKEN Z53 RGB (Matte Black)</t>
    <phoneticPr fontId="1" type="noConversion"/>
  </si>
  <si>
    <t>NZXT H5 Elite (Matte Black)</t>
    <phoneticPr fontId="1" type="noConversion"/>
  </si>
  <si>
    <t xml:space="preserve">마이크로닉스 Classic II 850W 80PLUS GOLD 230V EU 풀모듈러 </t>
    <phoneticPr fontId="1" type="noConversion"/>
  </si>
  <si>
    <t>NZXT F120 RGB Matte BLACK (1PACK)</t>
    <phoneticPr fontId="1" type="noConversion"/>
  </si>
  <si>
    <t>G.SKILL DDR5-6000 CL36 TRIDENT Z5 RGB J 패키지 (32GB(16Gx2))</t>
    <phoneticPr fontId="1" type="noConversion"/>
  </si>
  <si>
    <t>MSI MAG B660 토마호크 WIFI</t>
    <phoneticPr fontId="1" type="noConversion"/>
  </si>
  <si>
    <t>씨피유키트</t>
    <phoneticPr fontId="1" type="noConversion"/>
  </si>
  <si>
    <t>1700xx 키트 서비스(방열판)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</si>
</sst>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79</v>
      </c>
      <c r="C1" s="38" t="s">
        <v>74</v>
      </c>
      <c r="D1" s="39"/>
      <c r="E1" s="109"/>
      <c r="F1" s="110"/>
      <c r="G1" s="110"/>
      <c r="H1" s="111"/>
    </row>
    <row r="2" spans="1:9" ht="22.5" customHeight="1">
      <c r="A2" s="15" t="s">
        <v>38</v>
      </c>
      <c r="B2" s="29" t="s">
        <v>80</v>
      </c>
      <c r="C2" s="40"/>
      <c r="D2" s="41"/>
      <c r="E2" s="112"/>
      <c r="F2" s="36"/>
      <c r="G2" s="36"/>
      <c r="H2" s="113"/>
    </row>
    <row r="3" spans="1:9" ht="22.5" customHeight="1">
      <c r="A3" s="15" t="s">
        <v>39</v>
      </c>
      <c r="B3" s="16">
        <f ca="1">TODAY()</f>
        <v>44923</v>
      </c>
      <c r="C3" s="15" t="s">
        <v>40</v>
      </c>
      <c r="D3" s="18"/>
      <c r="E3" s="112"/>
      <c r="F3" s="36"/>
      <c r="G3" s="36"/>
      <c r="H3" s="113"/>
    </row>
    <row r="4" spans="1:9" ht="22.5" customHeight="1">
      <c r="A4" s="14" t="s">
        <v>37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51</v>
      </c>
      <c r="B6" s="68"/>
      <c r="C6" s="55" t="s">
        <v>77</v>
      </c>
      <c r="D6" s="56"/>
      <c r="E6" s="3" t="s">
        <v>6</v>
      </c>
      <c r="F6" s="6">
        <v>584000</v>
      </c>
      <c r="G6" s="3">
        <v>1</v>
      </c>
      <c r="H6" s="6">
        <f>F6*G6</f>
        <v>584000</v>
      </c>
      <c r="I6" s="2"/>
    </row>
    <row r="7" spans="1:9" ht="24" customHeight="1">
      <c r="A7" s="69"/>
      <c r="B7" s="70"/>
      <c r="C7" s="55" t="s">
        <v>86</v>
      </c>
      <c r="D7" s="56"/>
      <c r="E7" s="22" t="s">
        <v>13</v>
      </c>
      <c r="F7" s="6">
        <v>410000</v>
      </c>
      <c r="G7" s="3">
        <v>1</v>
      </c>
      <c r="H7" s="6">
        <f t="shared" ref="H7:H19" si="0">F7*G7</f>
        <v>410000</v>
      </c>
      <c r="I7" s="2"/>
    </row>
    <row r="8" spans="1:9" ht="25.5" customHeight="1">
      <c r="A8" s="69"/>
      <c r="B8" s="70"/>
      <c r="C8" s="120" t="s">
        <v>91</v>
      </c>
      <c r="D8" s="121"/>
      <c r="E8" s="3" t="s">
        <v>7</v>
      </c>
      <c r="F8" s="6">
        <v>290000</v>
      </c>
      <c r="G8" s="3">
        <v>1</v>
      </c>
      <c r="H8" s="6">
        <f t="shared" si="0"/>
        <v>290000</v>
      </c>
      <c r="I8" s="2"/>
    </row>
    <row r="9" spans="1:9" ht="37.5" customHeight="1">
      <c r="A9" s="69"/>
      <c r="B9" s="70"/>
      <c r="C9" s="55" t="s">
        <v>90</v>
      </c>
      <c r="D9" s="56"/>
      <c r="E9" s="3" t="s">
        <v>8</v>
      </c>
      <c r="F9" s="6">
        <v>319000</v>
      </c>
      <c r="G9" s="3">
        <v>1</v>
      </c>
      <c r="H9" s="6">
        <f t="shared" si="0"/>
        <v>319000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>
        <v>2168000</v>
      </c>
      <c r="G10" s="3">
        <v>1</v>
      </c>
      <c r="H10" s="6">
        <f t="shared" si="0"/>
        <v>2168000</v>
      </c>
      <c r="I10" s="2"/>
    </row>
    <row r="11" spans="1:9" ht="24" customHeight="1">
      <c r="A11" s="69"/>
      <c r="B11" s="70"/>
      <c r="C11" s="57" t="s">
        <v>59</v>
      </c>
      <c r="D11" s="58"/>
      <c r="E11" s="3"/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199000</v>
      </c>
      <c r="G12" s="3">
        <v>1</v>
      </c>
      <c r="H12" s="6">
        <f t="shared" si="0"/>
        <v>199000</v>
      </c>
      <c r="I12" s="2"/>
    </row>
    <row r="13" spans="1:9" ht="24" customHeight="1">
      <c r="A13" s="69"/>
      <c r="B13" s="70"/>
      <c r="C13" s="49" t="s">
        <v>59</v>
      </c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87</v>
      </c>
      <c r="D14" s="50"/>
      <c r="E14" s="3" t="s">
        <v>11</v>
      </c>
      <c r="F14" s="6">
        <v>230000</v>
      </c>
      <c r="G14" s="3">
        <v>1</v>
      </c>
      <c r="H14" s="6">
        <f t="shared" si="0"/>
        <v>230000</v>
      </c>
      <c r="I14" s="2"/>
    </row>
    <row r="15" spans="1:9" ht="24" customHeight="1">
      <c r="A15" s="69"/>
      <c r="B15" s="70"/>
      <c r="C15" s="49" t="s">
        <v>88</v>
      </c>
      <c r="D15" s="50"/>
      <c r="E15" s="3" t="s">
        <v>12</v>
      </c>
      <c r="F15" s="6">
        <v>162000</v>
      </c>
      <c r="G15" s="3">
        <v>1</v>
      </c>
      <c r="H15" s="6">
        <f t="shared" si="0"/>
        <v>162000</v>
      </c>
      <c r="I15" s="2"/>
    </row>
    <row r="16" spans="1:9" ht="24" customHeight="1">
      <c r="A16" s="69"/>
      <c r="B16" s="70"/>
      <c r="C16" s="51" t="s">
        <v>82</v>
      </c>
      <c r="D16" s="52"/>
      <c r="E16" s="3" t="s">
        <v>83</v>
      </c>
      <c r="F16" s="6">
        <v>118000</v>
      </c>
      <c r="G16" s="3">
        <v>1</v>
      </c>
      <c r="H16" s="6">
        <f t="shared" si="0"/>
        <v>118000</v>
      </c>
      <c r="I16" s="2"/>
    </row>
    <row r="17" spans="1:9">
      <c r="A17" s="69"/>
      <c r="B17" s="70"/>
      <c r="C17" s="60" t="s">
        <v>58</v>
      </c>
      <c r="D17" s="61"/>
      <c r="E17" s="4" t="s">
        <v>14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69"/>
      <c r="B18" s="70"/>
      <c r="C18" s="53" t="s">
        <v>48</v>
      </c>
      <c r="D18" s="5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15</v>
      </c>
      <c r="D20" s="46"/>
      <c r="E20" s="62">
        <f>SUM(H6:H19)</f>
        <v>4580000</v>
      </c>
      <c r="F20" s="62"/>
      <c r="G20" s="24">
        <v>1</v>
      </c>
      <c r="H20" s="119" t="s">
        <v>17</v>
      </c>
      <c r="I20" s="2"/>
    </row>
    <row r="21" spans="1:9" ht="12.75" customHeight="1">
      <c r="A21" s="73"/>
      <c r="B21" s="74"/>
      <c r="C21" s="46"/>
      <c r="D21" s="46"/>
      <c r="E21" s="62">
        <f>E20*G20</f>
        <v>4580000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20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89</v>
      </c>
      <c r="D24" s="50"/>
      <c r="E24" s="5" t="s">
        <v>85</v>
      </c>
      <c r="F24" s="6">
        <v>39000</v>
      </c>
      <c r="G24" s="3">
        <v>1</v>
      </c>
      <c r="H24" s="6">
        <f>F24*G24</f>
        <v>39000</v>
      </c>
      <c r="I24" s="2"/>
    </row>
    <row r="25" spans="1:9" ht="25.15" customHeight="1">
      <c r="A25" s="92" t="s">
        <v>75</v>
      </c>
      <c r="B25" s="93"/>
      <c r="C25" s="89" t="s">
        <v>93</v>
      </c>
      <c r="D25" s="50"/>
      <c r="E25" s="5" t="s">
        <v>92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28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39000</v>
      </c>
      <c r="F33" s="64"/>
      <c r="G33" s="64"/>
      <c r="H33" s="117" t="s">
        <v>17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31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4619000</v>
      </c>
      <c r="G35" s="124"/>
      <c r="H35" s="9" t="s">
        <v>17</v>
      </c>
      <c r="I35" s="2"/>
    </row>
    <row r="36" spans="1:9" ht="16.5" customHeight="1">
      <c r="A36" s="90" t="s">
        <v>30</v>
      </c>
      <c r="B36" s="91"/>
      <c r="C36" s="79" t="b">
        <f>IF(F37="카드+현금",Sheet3!C9,IF(F37="현금+카드",Sheet3!C6))</f>
        <v>0</v>
      </c>
      <c r="D36" s="80"/>
      <c r="E36" s="8" t="s">
        <v>18</v>
      </c>
      <c r="F36" s="122">
        <f>F35*1.1-F35</f>
        <v>461900</v>
      </c>
      <c r="G36" s="123"/>
      <c r="H36" s="10"/>
      <c r="I36" s="2"/>
    </row>
    <row r="37" spans="1:9" ht="17.25" customHeight="1">
      <c r="A37" s="90" t="s">
        <v>26</v>
      </c>
      <c r="B37" s="91"/>
      <c r="C37" s="103"/>
      <c r="D37" s="104"/>
      <c r="E37" s="8" t="s">
        <v>25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27</v>
      </c>
      <c r="B38" s="99"/>
      <c r="C38" s="105">
        <f>SUM(C35:C36)-C37</f>
        <v>0</v>
      </c>
      <c r="D38" s="106"/>
      <c r="E38" s="21" t="s">
        <v>81</v>
      </c>
      <c r="F38" s="126">
        <v>3500000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1580900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-3500000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>
        <v>83</v>
      </c>
      <c r="F44" s="2">
        <v>87</v>
      </c>
      <c r="G44" s="2"/>
      <c r="H44" s="2"/>
      <c r="I44" s="2"/>
    </row>
    <row r="45" spans="1:9">
      <c r="E45">
        <v>92</v>
      </c>
      <c r="F45">
        <v>88</v>
      </c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4619000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18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4530900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4619000</v>
      </c>
    </row>
    <row r="10" spans="1:7">
      <c r="B10" t="s">
        <v>18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4619000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73</v>
      </c>
      <c r="D2" t="s">
        <v>33</v>
      </c>
    </row>
    <row r="3" spans="1:5">
      <c r="A3" t="s">
        <v>23</v>
      </c>
      <c r="B3" t="s">
        <v>29</v>
      </c>
      <c r="C3" s="20" t="s">
        <v>72</v>
      </c>
      <c r="D3" s="13" t="s">
        <v>35</v>
      </c>
    </row>
    <row r="4" spans="1:5">
      <c r="A4" t="s">
        <v>24</v>
      </c>
      <c r="B4" s="11">
        <f>Sheet1!F35-(Sheet1!C35)</f>
        <v>4619000</v>
      </c>
    </row>
    <row r="5" spans="1:5">
      <c r="A5" t="s">
        <v>71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2022-12-23T10:44:28Z</cp:lastPrinted>
  <dcterms:created xsi:type="dcterms:W3CDTF">2019-03-28T03:58:09Z</dcterms:created>
  <dcterms:modified xsi:type="dcterms:W3CDTF">2022-12-28T04:43:41Z</dcterms:modified>
</cp:coreProperties>
</file>