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1560" yWindow="1560" windowWidth="14385" windowHeight="13710"/>
  </bookViews>
  <sheets>
    <sheet name="Sheet1" sheetId="1" r:id="rId1"/>
    <sheet name="Sheet2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40" i="1"/>
  <c r="D40" i="1"/>
  <c r="B39" i="1"/>
  <c r="D37" i="1"/>
  <c r="B37" i="1"/>
  <c r="D36" i="1"/>
  <c r="C34" i="1"/>
  <c r="B34" i="1"/>
  <c r="F33" i="1"/>
  <c r="F32" i="1"/>
  <c r="F31" i="1"/>
  <c r="F30" i="1"/>
  <c r="F29" i="1"/>
  <c r="F28" i="1"/>
  <c r="F27" i="1"/>
  <c r="F26" i="1"/>
  <c r="A26" i="1"/>
  <c r="F25" i="1"/>
  <c r="C22" i="1"/>
  <c r="C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<sst xmlns="http://schemas.openxmlformats.org/spreadsheetml/2006/main" count="82" uniqueCount="72">
  <si>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</si>
  <si>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</si>
  <si>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</si>
  <si>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</si>
  <si>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</si>
  <si>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</si>
  <si>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</si>
  <si>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</si>
  <si>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</si>
  <si>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</si>
  <si>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</si>
  <si>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</si>
  <si>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</si>
  <si>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</si>
  <si>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</si>
  <si>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</si>
  <si>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</si>
  <si>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</si>
  <si>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</si>
  <si>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</si>
  <si>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</si>
  <si>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</si>
  <si>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</si>
  <si>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</si>
  <si>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</si>
  <si>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</si>
  <si>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</si>
  <si>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</si>
  <si>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</si>
  <si>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</si>
  <si>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</si>
  <si>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</si>
  <si>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</si>
  <si>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</si>
  <si>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</si>
  <si>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</si>
  <si>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</si>
  <si>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</si>
  <si>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</si>
  <si>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</si>
  <si>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</si>
  <si>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</si>
  <si>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</si>
  <si>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</si>
  <si>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</si>
  <si>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</si>
  <si>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</si>
  <si>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</si>
  <si>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</si>
  <si>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</si>
  <si>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</si>
  <si>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</si>
  <si>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</si>
  <si>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</si>
  <si>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납품일자: 2020년  01 월    일</t>
    <phoneticPr fontId="1" type="noConversion"/>
  </si>
  <si>
    <t>인텔 i5-9세대 9400F (커피레이크-R) (정품)</t>
    <phoneticPr fontId="1" type="noConversion"/>
  </si>
  <si>
    <t xml:space="preserve"> JONSBO CR-601 RGB</t>
    <phoneticPr fontId="1" type="noConversion"/>
  </si>
  <si>
    <t>ASRock B365M PRO4</t>
    <phoneticPr fontId="1" type="noConversion"/>
  </si>
  <si>
    <t>삼성전자 DDR4 8G PC4-21300 (정품)</t>
    <phoneticPr fontId="1" type="noConversion"/>
  </si>
  <si>
    <t>이엠텍 지포스 GTX 1660 MIRACLE D5 6GB</t>
    <phoneticPr fontId="1" type="noConversion"/>
  </si>
  <si>
    <t>POWER</t>
    <phoneticPr fontId="1" type="noConversion"/>
  </si>
  <si>
    <t>WD Blue SN550 M.2 2280 (250GB)</t>
    <phoneticPr fontId="1" type="noConversion"/>
  </si>
  <si>
    <t>WD Blue 1TB</t>
    <phoneticPr fontId="1" type="noConversion"/>
  </si>
  <si>
    <t>ABKO NCORE 식스팬 풀 아크릴 LUNAR (블랙)</t>
    <phoneticPr fontId="1" type="noConversion"/>
  </si>
  <si>
    <t>마이크로닉스 정격 600W</t>
    <phoneticPr fontId="1" type="noConversion"/>
  </si>
  <si>
    <t>MANIC KM220PLUS 유선 게이밍 키보드 마우스 합본</t>
    <phoneticPr fontId="1" type="noConversion"/>
  </si>
  <si>
    <t>마이크로닉스 P1 S/V</t>
    <phoneticPr fontId="1" type="noConversion"/>
  </si>
  <si>
    <t>한성 ULTRON 2760G 리얼 144 게이밍 무결점</t>
    <phoneticPr fontId="1" type="noConversion"/>
  </si>
  <si>
    <t>한성 GTune GH200 7.1ch 진동 헤드셋</t>
    <phoneticPr fontId="1" type="noConversion"/>
  </si>
  <si>
    <t>전화번호: 010-7184-6907</t>
    <phoneticPr fontId="1" type="noConversion"/>
  </si>
  <si>
    <t>견적일자: 2020년  01 월   15  일</t>
    <phoneticPr fontId="1" type="noConversion"/>
  </si>
  <si>
    <t>고객성명(회사명): 김성훈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</si>
</sst>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zoomScaleNormal="100" workbookViewId="0">
      <selection activeCell="A4" sqref="A4:B4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71</v>
      </c>
      <c r="B1" s="40" t="s">
        <v>26</v>
      </c>
      <c r="C1" s="47"/>
      <c r="D1" s="48"/>
      <c r="E1" s="48"/>
      <c r="F1" s="49"/>
    </row>
    <row r="2" spans="1:7" ht="22.5" customHeight="1">
      <c r="A2" s="12" t="s">
        <v>69</v>
      </c>
      <c r="B2" s="41"/>
      <c r="C2" s="50"/>
      <c r="D2" s="51"/>
      <c r="E2" s="51"/>
      <c r="F2" s="52"/>
    </row>
    <row r="3" spans="1:7" ht="22.5" customHeight="1">
      <c r="A3" s="12" t="s">
        <v>70</v>
      </c>
      <c r="B3" s="12" t="s">
        <v>54</v>
      </c>
      <c r="C3" s="50"/>
      <c r="D3" s="51"/>
      <c r="E3" s="51"/>
      <c r="F3" s="52"/>
    </row>
    <row r="4" spans="1:7" ht="22.5" customHeight="1">
      <c r="A4" s="35" t="s">
        <v>24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55</v>
      </c>
      <c r="C6" s="3" t="s">
        <v>6</v>
      </c>
      <c r="D6" s="8">
        <v>195000</v>
      </c>
      <c r="E6" s="3">
        <v>1</v>
      </c>
      <c r="F6" s="8">
        <f>D6*E6</f>
        <v>195000</v>
      </c>
      <c r="G6" s="2"/>
    </row>
    <row r="7" spans="1:7" ht="24" customHeight="1">
      <c r="A7" s="45"/>
      <c r="B7" s="13" t="s">
        <v>57</v>
      </c>
      <c r="C7" s="3" t="s">
        <v>7</v>
      </c>
      <c r="D7" s="8">
        <v>120000</v>
      </c>
      <c r="E7" s="3">
        <v>1</v>
      </c>
      <c r="F7" s="8">
        <f t="shared" ref="F7:F20" si="0">D7*E7</f>
        <v>120000</v>
      </c>
      <c r="G7" s="2"/>
    </row>
    <row r="8" spans="1:7">
      <c r="A8" s="45"/>
      <c r="B8" s="13" t="s">
        <v>58</v>
      </c>
      <c r="C8" s="3" t="s">
        <v>8</v>
      </c>
      <c r="D8" s="8">
        <v>48000</v>
      </c>
      <c r="E8" s="3">
        <v>2</v>
      </c>
      <c r="F8" s="8">
        <f t="shared" si="0"/>
        <v>96000</v>
      </c>
      <c r="G8" s="2"/>
    </row>
    <row r="9" spans="1:7">
      <c r="A9" s="45"/>
      <c r="B9" s="13" t="s">
        <v>59</v>
      </c>
      <c r="C9" s="3" t="s">
        <v>9</v>
      </c>
      <c r="D9" s="8">
        <v>270000</v>
      </c>
      <c r="E9" s="3">
        <v>1</v>
      </c>
      <c r="F9" s="8">
        <f t="shared" si="0"/>
        <v>270000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59000</v>
      </c>
      <c r="E10" s="3">
        <v>1</v>
      </c>
      <c r="F10" s="8">
        <f t="shared" si="0"/>
        <v>59000</v>
      </c>
      <c r="G10" s="2"/>
    </row>
    <row r="11" spans="1:7">
      <c r="A11" s="45"/>
      <c r="B11" s="13" t="s">
        <v>62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5"/>
      <c r="B14" s="11" t="s">
        <v>64</v>
      </c>
      <c r="C14" s="3" t="s">
        <v>60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5"/>
      <c r="B15" s="11" t="s">
        <v>56</v>
      </c>
      <c r="C15" s="3" t="s">
        <v>14</v>
      </c>
      <c r="D15" s="8">
        <v>35000</v>
      </c>
      <c r="E15" s="3">
        <v>1</v>
      </c>
      <c r="F15" s="8">
        <f t="shared" si="0"/>
        <v>35000</v>
      </c>
      <c r="G15" s="2"/>
    </row>
    <row r="16" spans="1:7" ht="24" customHeight="1">
      <c r="A16" s="4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33</v>
      </c>
      <c r="C17" s="3" t="s">
        <v>15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18</v>
      </c>
      <c r="C18" s="4" t="s">
        <v>16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17</v>
      </c>
      <c r="C21" s="68">
        <f>SUM(F6:F20)</f>
        <v>971000</v>
      </c>
      <c r="D21" s="68"/>
      <c r="E21" s="27">
        <v>1</v>
      </c>
      <c r="F21" s="58" t="s">
        <v>19</v>
      </c>
      <c r="G21" s="2"/>
    </row>
    <row r="22" spans="1:7" ht="12.75" customHeight="1" thickBot="1">
      <c r="A22" s="45"/>
      <c r="B22" s="38"/>
      <c r="C22" s="68">
        <f>C21*E21</f>
        <v>971000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23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67</v>
      </c>
      <c r="C25" s="7" t="s">
        <v>20</v>
      </c>
      <c r="D25" s="8">
        <v>240000</v>
      </c>
      <c r="E25" s="3">
        <v>1</v>
      </c>
      <c r="F25" s="8">
        <f>D25*E25</f>
        <v>240000</v>
      </c>
      <c r="G25" s="2"/>
    </row>
    <row r="26" spans="1:7" ht="24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65</v>
      </c>
      <c r="C26" s="3" t="s">
        <v>27</v>
      </c>
      <c r="D26" s="8">
        <v>20000</v>
      </c>
      <c r="E26" s="3">
        <v>1</v>
      </c>
      <c r="F26" s="8">
        <f t="shared" ref="F26:F33" si="1">D26*E26</f>
        <v>20000</v>
      </c>
      <c r="G26" s="2"/>
    </row>
    <row r="27" spans="1:7">
      <c r="A27" s="62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66</v>
      </c>
      <c r="C28" s="7" t="s">
        <v>28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 t="s">
        <v>68</v>
      </c>
      <c r="C29" s="7" t="s">
        <v>29</v>
      </c>
      <c r="D29" s="8">
        <v>20000</v>
      </c>
      <c r="E29" s="3">
        <v>1</v>
      </c>
      <c r="F29" s="8">
        <f t="shared" si="1"/>
        <v>20000</v>
      </c>
      <c r="G29" s="2"/>
    </row>
    <row r="30" spans="1:7">
      <c r="A30" s="62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280000</v>
      </c>
      <c r="D34" s="67"/>
      <c r="E34" s="69"/>
      <c r="F34" s="56" t="s">
        <v>19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66">
        <f>SUM(C22,C34)</f>
        <v>1251000</v>
      </c>
      <c r="E36" s="66"/>
      <c r="F36" s="18" t="s">
        <v>19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21</v>
      </c>
      <c r="D37" s="64">
        <f>D36*1.1-D36</f>
        <v>125100</v>
      </c>
      <c r="E37" s="65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2" t="s">
        <v>53</v>
      </c>
      <c r="E38" s="73"/>
      <c r="F38" s="21"/>
      <c r="G38" s="2"/>
    </row>
    <row r="39" spans="1:7" ht="17.25" customHeight="1">
      <c r="A39" s="30" t="s">
        <v>44</v>
      </c>
      <c r="B39" s="33">
        <f>SUM(B36:B37)-B38</f>
        <v>0</v>
      </c>
      <c r="C39" s="17" t="s">
        <v>43</v>
      </c>
      <c r="D39" s="66">
        <v>1000</v>
      </c>
      <c r="E39" s="66"/>
      <c r="F39" s="66"/>
      <c r="G39" s="2"/>
    </row>
    <row r="40" spans="1:7" ht="16.5" customHeight="1">
      <c r="A40" s="30"/>
      <c r="B40" s="34"/>
      <c r="C40" s="28" t="s">
        <v>22</v>
      </c>
      <c r="D40" s="67">
        <f>IF(D38="현금(이체X)",D36,IF(D38="카드",D36+D36*10%,IF(D38="이체 및 현금영수증",D36+D36*10%,IF(D38="이체 및 세금계산서",D36+D36*10%,IF(D38="이체 및 세금계산서",D36+D36*10%,)))))-D39</f>
        <v>1250000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25</v>
      </c>
      <c r="C1" t="s">
        <v>50</v>
      </c>
      <c r="D1" s="23" t="s">
        <v>52</v>
      </c>
    </row>
    <row r="2" spans="1:4">
      <c r="A2" t="s">
        <v>38</v>
      </c>
      <c r="B2" t="s">
        <v>19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1251000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2020-01-04T04:37:11Z</cp:lastPrinted>
  <dcterms:created xsi:type="dcterms:W3CDTF">2019-03-28T03:58:09Z</dcterms:created>
  <dcterms:modified xsi:type="dcterms:W3CDTF">2020-01-15T02:04:53Z</dcterms:modified>
</cp:coreProperties>
</file>