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8" documentId="8_{211058A0-1CEF-47A4-AEDD-B917D00C54BF}" xr6:coauthVersionLast="47" xr6:coauthVersionMax="47" xr10:uidLastSave="{5F4BD5B0-86DF-416D-BEE7-5331859D68FD}"/>
  <bookViews>
    <workbookView xWindow="4755" yWindow="1335" windowWidth="21600" windowHeight="1141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<sst xmlns="http://schemas.openxmlformats.org/spreadsheetml/2006/main" count="85" uniqueCount="75">
  <si>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</si>
  <si>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</si>
  <si>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</si>
  <si>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</si>
  <si>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</si>
  <si>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</si>
  <si>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</si>
  <si>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</si>
  <si>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</si>
  <si>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</si>
  <si>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</si>
  <si>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</si>
  <si>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</si>
  <si>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</si>
  <si>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</si>
  <si>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</si>
  <si>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</si>
  <si>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</si>
  <si>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</si>
  <si>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</si>
  <si>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</si>
  <si>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</si>
  <si>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</si>
  <si>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</si>
  <si>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</si>
  <si>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</si>
  <si>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</si>
  <si>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</si>
  <si>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</si>
  <si>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</si>
  <si>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</si>
  <si>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</si>
  <si>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</si>
  <si>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</si>
  <si>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</si>
  <si>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</si>
  <si>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</si>
  <si>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</si>
  <si>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</si>
  <si>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</si>
  <si>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</si>
  <si>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</si>
  <si>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</si>
  <si>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</si>
  <si>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</si>
  <si>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</si>
  <si>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</si>
  <si>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</si>
  <si>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</si>
  <si>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</si>
  <si>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</si>
  <si>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</si>
  <si>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</si>
  <si>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</si>
  <si>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</si>
  <si>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</si>
  <si>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</si>
  <si>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</si>
  <si>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</si>
  <si>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</si>
  <si>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</si>
  <si>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</si>
  <si>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MSI MAG B560M 박격포</t>
    <phoneticPr fontId="1" type="noConversion"/>
  </si>
  <si>
    <t>삼성전자 DDR4-3200 (16GB)</t>
    <phoneticPr fontId="1" type="noConversion"/>
  </si>
  <si>
    <t>ZOTAC GAMING 지포스 RTX 3060 TWIN Edge OC D6 12GB LHR</t>
    <phoneticPr fontId="1" type="noConversion"/>
  </si>
  <si>
    <t>SK하이닉스 Gold P31 M.2 NVMe (500GB)</t>
    <phoneticPr fontId="1" type="noConversion"/>
  </si>
  <si>
    <t>darkFlash DLM21 RGB MESH 강화유리 (블랙)</t>
    <phoneticPr fontId="1" type="noConversion"/>
  </si>
  <si>
    <t>마이크로닉스 Classic II 풀체인지 700W 80PLUS 230V EU</t>
    <phoneticPr fontId="1" type="noConversion"/>
  </si>
  <si>
    <t>김성원</t>
    <phoneticPr fontId="1" type="noConversion"/>
  </si>
  <si>
    <t>010-5794-2106</t>
    <phoneticPr fontId="1" type="noConversion"/>
  </si>
  <si>
    <t>인텔 코어i7-11세대 11700K (로켓레이크S) (정품)</t>
    <phoneticPr fontId="1" type="noConversion"/>
  </si>
  <si>
    <t>FORGAME 600</t>
    <phoneticPr fontId="1" type="noConversion"/>
  </si>
  <si>
    <t>2022년 5월 15일 일요일</t>
    <phoneticPr fontId="1" type="noConversion"/>
  </si>
  <si>
    <t>샌디스크 듀얼 c to usb 16g 서비스</t>
    <phoneticPr fontId="1" type="noConversion"/>
  </si>
  <si>
    <t>USB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</si>
</sst>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16" zoomScaleNormal="100" zoomScaleSheetLayoutView="100" workbookViewId="0">
      <selection activeCell="G25" sqref="G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54</v>
      </c>
      <c r="B1" s="21" t="s">
        <v>68</v>
      </c>
      <c r="C1" s="98" t="s">
        <v>56</v>
      </c>
      <c r="D1" s="99"/>
      <c r="E1" s="43"/>
      <c r="F1" s="44"/>
      <c r="G1" s="44"/>
      <c r="H1" s="45"/>
    </row>
    <row r="2" spans="1:9" ht="22.5" customHeight="1">
      <c r="A2" s="15" t="s">
        <v>42</v>
      </c>
      <c r="B2" s="20" t="s">
        <v>69</v>
      </c>
      <c r="C2" s="100"/>
      <c r="D2" s="101"/>
      <c r="E2" s="46"/>
      <c r="F2" s="47"/>
      <c r="G2" s="47"/>
      <c r="H2" s="48"/>
    </row>
    <row r="3" spans="1:9" ht="22.5" customHeight="1">
      <c r="A3" s="15" t="s">
        <v>43</v>
      </c>
      <c r="B3" s="17">
        <f ca="1">TODAY()</f>
        <v>44697</v>
      </c>
      <c r="C3" s="16" t="s">
        <v>44</v>
      </c>
      <c r="D3" s="19" t="s">
        <v>72</v>
      </c>
      <c r="E3" s="46"/>
      <c r="F3" s="47"/>
      <c r="G3" s="47"/>
      <c r="H3" s="48"/>
    </row>
    <row r="4" spans="1:9" ht="22.5" customHeight="1">
      <c r="A4" s="14" t="s">
        <v>41</v>
      </c>
      <c r="B4" s="102"/>
      <c r="C4" s="102"/>
      <c r="D4" s="103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13" t="s">
        <v>57</v>
      </c>
      <c r="B6" s="114"/>
      <c r="C6" s="57" t="s">
        <v>70</v>
      </c>
      <c r="D6" s="58"/>
      <c r="E6" s="3" t="s">
        <v>6</v>
      </c>
      <c r="F6" s="6">
        <v>444000</v>
      </c>
      <c r="G6" s="3">
        <v>1</v>
      </c>
      <c r="H6" s="6">
        <f>F6*G6</f>
        <v>444000</v>
      </c>
      <c r="I6" s="2"/>
    </row>
    <row r="7" spans="1:9" ht="24" customHeight="1">
      <c r="A7" s="115"/>
      <c r="B7" s="116"/>
      <c r="C7" s="57" t="s">
        <v>71</v>
      </c>
      <c r="D7" s="58"/>
      <c r="E7" s="24" t="s">
        <v>13</v>
      </c>
      <c r="F7" s="6">
        <v>35000</v>
      </c>
      <c r="G7" s="3">
        <v>1</v>
      </c>
      <c r="H7" s="6">
        <f t="shared" ref="H7:H19" si="0">F7*G7</f>
        <v>35000</v>
      </c>
      <c r="I7" s="2"/>
    </row>
    <row r="8" spans="1:9" ht="25.5" customHeight="1">
      <c r="A8" s="115"/>
      <c r="B8" s="116"/>
      <c r="C8" s="59" t="s">
        <v>62</v>
      </c>
      <c r="D8" s="60"/>
      <c r="E8" s="3" t="s">
        <v>7</v>
      </c>
      <c r="F8" s="6">
        <v>130000</v>
      </c>
      <c r="G8" s="3">
        <v>1</v>
      </c>
      <c r="H8" s="6">
        <f t="shared" si="0"/>
        <v>130000</v>
      </c>
      <c r="I8" s="2"/>
    </row>
    <row r="9" spans="1:9" ht="37.5" customHeight="1">
      <c r="A9" s="115"/>
      <c r="B9" s="116"/>
      <c r="C9" s="57" t="s">
        <v>63</v>
      </c>
      <c r="D9" s="58"/>
      <c r="E9" s="3" t="s">
        <v>8</v>
      </c>
      <c r="F9" s="6">
        <v>83000</v>
      </c>
      <c r="G9" s="3">
        <v>4</v>
      </c>
      <c r="H9" s="6">
        <f t="shared" si="0"/>
        <v>332000</v>
      </c>
      <c r="I9" s="2"/>
    </row>
    <row r="10" spans="1:9" ht="24" customHeight="1">
      <c r="A10" s="115"/>
      <c r="B10" s="116"/>
      <c r="C10" s="57" t="s">
        <v>64</v>
      </c>
      <c r="D10" s="58"/>
      <c r="E10" s="3" t="s">
        <v>9</v>
      </c>
      <c r="F10" s="6">
        <v>557000</v>
      </c>
      <c r="G10" s="3">
        <v>1</v>
      </c>
      <c r="H10" s="6">
        <f t="shared" si="0"/>
        <v>557000</v>
      </c>
      <c r="I10" s="2"/>
    </row>
    <row r="11" spans="1:9" ht="34.5" customHeight="1">
      <c r="A11" s="115"/>
      <c r="B11" s="116"/>
      <c r="C11" s="111"/>
      <c r="D11" s="112"/>
      <c r="E11" s="3"/>
      <c r="F11" s="6"/>
      <c r="G11" s="3"/>
      <c r="H11" s="6">
        <f t="shared" si="0"/>
        <v>0</v>
      </c>
      <c r="I11" s="2"/>
    </row>
    <row r="12" spans="1:9" ht="24" customHeight="1">
      <c r="A12" s="115"/>
      <c r="B12" s="116"/>
      <c r="C12" s="57" t="s">
        <v>65</v>
      </c>
      <c r="D12" s="58"/>
      <c r="E12" s="3" t="s">
        <v>10</v>
      </c>
      <c r="F12" s="6">
        <v>86000</v>
      </c>
      <c r="G12" s="3">
        <v>1</v>
      </c>
      <c r="H12" s="6">
        <f t="shared" si="0"/>
        <v>86000</v>
      </c>
      <c r="I12" s="2"/>
    </row>
    <row r="13" spans="1:9" ht="24" customHeight="1">
      <c r="A13" s="115"/>
      <c r="B13" s="116"/>
      <c r="C13" s="95"/>
      <c r="D13" s="96"/>
      <c r="E13" s="3" t="s">
        <v>60</v>
      </c>
      <c r="F13" s="6"/>
      <c r="G13" s="3"/>
      <c r="H13" s="6">
        <f t="shared" si="0"/>
        <v>0</v>
      </c>
      <c r="I13" s="2"/>
    </row>
    <row r="14" spans="1:9" ht="29.25" customHeight="1">
      <c r="A14" s="115"/>
      <c r="B14" s="116"/>
      <c r="C14" s="95" t="s">
        <v>66</v>
      </c>
      <c r="D14" s="96"/>
      <c r="E14" s="3" t="s">
        <v>11</v>
      </c>
      <c r="F14" s="6">
        <v>53000</v>
      </c>
      <c r="G14" s="3">
        <v>1</v>
      </c>
      <c r="H14" s="6">
        <f t="shared" si="0"/>
        <v>53000</v>
      </c>
      <c r="I14" s="2"/>
    </row>
    <row r="15" spans="1:9" ht="24" customHeight="1">
      <c r="A15" s="115"/>
      <c r="B15" s="116"/>
      <c r="C15" s="95" t="s">
        <v>67</v>
      </c>
      <c r="D15" s="96"/>
      <c r="E15" s="3" t="s">
        <v>12</v>
      </c>
      <c r="F15" s="6">
        <v>73000</v>
      </c>
      <c r="G15" s="3">
        <v>1</v>
      </c>
      <c r="H15" s="6">
        <f t="shared" si="0"/>
        <v>73000</v>
      </c>
      <c r="I15" s="2"/>
    </row>
    <row r="16" spans="1:9" ht="24" customHeight="1">
      <c r="A16" s="115"/>
      <c r="B16" s="116"/>
      <c r="C16" s="107"/>
      <c r="D16" s="10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15"/>
      <c r="B17" s="116"/>
      <c r="C17" s="76" t="s">
        <v>17</v>
      </c>
      <c r="D17" s="77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15"/>
      <c r="B18" s="116"/>
      <c r="C18" s="109" t="s">
        <v>52</v>
      </c>
      <c r="D18" s="11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15"/>
      <c r="B19" s="116"/>
      <c r="C19" s="105"/>
      <c r="D19" s="106"/>
      <c r="E19" s="4" t="s">
        <v>55</v>
      </c>
      <c r="F19" s="7"/>
      <c r="G19" s="4"/>
      <c r="H19" s="6">
        <f t="shared" si="0"/>
        <v>0</v>
      </c>
      <c r="I19" s="2"/>
    </row>
    <row r="20" spans="1:9" ht="12.75" customHeight="1">
      <c r="A20" s="117" t="s">
        <v>58</v>
      </c>
      <c r="B20" s="118"/>
      <c r="C20" s="104" t="s">
        <v>16</v>
      </c>
      <c r="D20" s="104"/>
      <c r="E20" s="78">
        <f>SUM(H6:H19)</f>
        <v>1770000</v>
      </c>
      <c r="F20" s="78"/>
      <c r="G20" s="27">
        <v>1</v>
      </c>
      <c r="H20" s="54" t="s">
        <v>18</v>
      </c>
      <c r="I20" s="2"/>
    </row>
    <row r="21" spans="1:9" ht="12.75" customHeight="1">
      <c r="A21" s="119"/>
      <c r="B21" s="120"/>
      <c r="C21" s="104"/>
      <c r="D21" s="104"/>
      <c r="E21" s="78">
        <f>E20*G20</f>
        <v>1770000</v>
      </c>
      <c r="F21" s="78"/>
      <c r="G21" s="78"/>
      <c r="H21" s="54"/>
      <c r="I21" s="2"/>
    </row>
    <row r="22" spans="1:9" ht="12.75" customHeight="1">
      <c r="A22" s="119"/>
      <c r="B22" s="120"/>
      <c r="C22" s="104"/>
      <c r="D22" s="104"/>
      <c r="E22" s="78"/>
      <c r="F22" s="78"/>
      <c r="G22" s="78"/>
      <c r="H22" s="54"/>
      <c r="I22" s="2"/>
    </row>
    <row r="23" spans="1:9" ht="17.25" customHeight="1">
      <c r="A23" s="119"/>
      <c r="B23" s="120"/>
      <c r="C23" s="93" t="s">
        <v>21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21"/>
      <c r="B24" s="122"/>
      <c r="C24" s="95" t="s">
        <v>73</v>
      </c>
      <c r="D24" s="96"/>
      <c r="E24" s="5" t="s">
        <v>74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70"/>
      <c r="B25" s="71"/>
      <c r="C25" s="97"/>
      <c r="D25" s="96"/>
      <c r="E25" s="31"/>
      <c r="F25" s="6"/>
      <c r="G25" s="3"/>
      <c r="H25" s="6">
        <f t="shared" ref="H25:H32" si="1">F25*G25</f>
        <v>0</v>
      </c>
      <c r="I25" s="2"/>
    </row>
    <row r="26" spans="1:9">
      <c r="A26" s="72"/>
      <c r="B26" s="73"/>
      <c r="C26" s="97"/>
      <c r="D26" s="96"/>
      <c r="E26" s="5"/>
      <c r="F26" s="6"/>
      <c r="G26" s="3"/>
      <c r="H26" s="6">
        <f t="shared" si="1"/>
        <v>0</v>
      </c>
      <c r="I26" s="2"/>
    </row>
    <row r="27" spans="1:9">
      <c r="A27" s="72"/>
      <c r="B27" s="73"/>
      <c r="C27" s="76"/>
      <c r="D27" s="77"/>
      <c r="E27" s="5"/>
      <c r="F27" s="6"/>
      <c r="G27" s="3"/>
      <c r="H27" s="6">
        <f t="shared" si="1"/>
        <v>0</v>
      </c>
      <c r="I27" s="2"/>
    </row>
    <row r="28" spans="1:9">
      <c r="A28" s="72"/>
      <c r="B28" s="73"/>
      <c r="C28" s="76"/>
      <c r="D28" s="77"/>
      <c r="E28" s="5"/>
      <c r="F28" s="6"/>
      <c r="G28" s="3"/>
      <c r="H28" s="6">
        <f t="shared" si="1"/>
        <v>0</v>
      </c>
      <c r="I28" s="2"/>
    </row>
    <row r="29" spans="1:9">
      <c r="A29" s="72"/>
      <c r="B29" s="73"/>
      <c r="C29" s="76"/>
      <c r="D29" s="77"/>
      <c r="E29" s="5"/>
      <c r="F29" s="6"/>
      <c r="G29" s="3"/>
      <c r="H29" s="6">
        <f t="shared" si="1"/>
        <v>0</v>
      </c>
      <c r="I29" s="2"/>
    </row>
    <row r="30" spans="1:9">
      <c r="A30" s="72"/>
      <c r="B30" s="73"/>
      <c r="C30" s="76"/>
      <c r="D30" s="7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2"/>
      <c r="B31" s="73"/>
      <c r="C31" s="76"/>
      <c r="D31" s="77"/>
      <c r="E31" s="5"/>
      <c r="F31" s="6"/>
      <c r="G31" s="3"/>
      <c r="H31" s="6">
        <f t="shared" si="1"/>
        <v>0</v>
      </c>
      <c r="I31" s="2"/>
    </row>
    <row r="32" spans="1:9">
      <c r="A32" s="74"/>
      <c r="B32" s="75"/>
      <c r="C32" s="76"/>
      <c r="D32" s="7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30</v>
      </c>
      <c r="B33" s="34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79">
        <f>SUM(H24:H32)</f>
        <v>0</v>
      </c>
      <c r="F33" s="80"/>
      <c r="G33" s="80"/>
      <c r="H33" s="52" t="s">
        <v>18</v>
      </c>
      <c r="I33" s="2"/>
    </row>
    <row r="34" spans="1:9" ht="14.25" customHeight="1">
      <c r="A34" s="35"/>
      <c r="B34" s="36"/>
      <c r="C34" s="91"/>
      <c r="D34" s="92"/>
      <c r="E34" s="81"/>
      <c r="F34" s="82"/>
      <c r="G34" s="82"/>
      <c r="H34" s="53"/>
      <c r="I34" s="2"/>
    </row>
    <row r="35" spans="1:9" ht="16.5" customHeight="1">
      <c r="A35" s="68" t="s">
        <v>33</v>
      </c>
      <c r="B35" s="69"/>
      <c r="C35" s="87"/>
      <c r="D35" s="88"/>
      <c r="E35" s="8" t="s">
        <v>4</v>
      </c>
      <c r="F35" s="63">
        <f>SUM(E21,E33)</f>
        <v>1770000</v>
      </c>
      <c r="G35" s="63"/>
      <c r="H35" s="9" t="s">
        <v>18</v>
      </c>
      <c r="I35" s="2"/>
    </row>
    <row r="36" spans="1:9" ht="16.5" customHeight="1">
      <c r="A36" s="68" t="s">
        <v>32</v>
      </c>
      <c r="B36" s="69"/>
      <c r="C36" s="85"/>
      <c r="D36" s="86"/>
      <c r="E36" s="8" t="s">
        <v>19</v>
      </c>
      <c r="F36" s="61">
        <f>F35*1.1-F35</f>
        <v>177000.00000000023</v>
      </c>
      <c r="G36" s="62"/>
      <c r="H36" s="10"/>
      <c r="I36" s="2"/>
    </row>
    <row r="37" spans="1:9" ht="17.25" customHeight="1">
      <c r="A37" s="68" t="s">
        <v>28</v>
      </c>
      <c r="B37" s="69"/>
      <c r="C37" s="37"/>
      <c r="D37" s="38"/>
      <c r="E37" s="8" t="s">
        <v>27</v>
      </c>
      <c r="F37" s="83" t="s">
        <v>59</v>
      </c>
      <c r="G37" s="84"/>
      <c r="H37" s="30"/>
      <c r="I37" s="2"/>
    </row>
    <row r="38" spans="1:9" ht="19.5" customHeight="1">
      <c r="A38" s="33" t="s">
        <v>29</v>
      </c>
      <c r="B38" s="34"/>
      <c r="C38" s="39">
        <f>SUM(C35:C36)-C37</f>
        <v>0</v>
      </c>
      <c r="D38" s="40"/>
      <c r="E38" s="23" t="s">
        <v>28</v>
      </c>
      <c r="F38" s="65"/>
      <c r="G38" s="66"/>
      <c r="H38" s="67"/>
      <c r="I38" s="2"/>
    </row>
    <row r="39" spans="1:9" ht="20.25" customHeight="1">
      <c r="A39" s="35"/>
      <c r="B39" s="36"/>
      <c r="C39" s="41"/>
      <c r="D39" s="42"/>
      <c r="E39" s="28" t="s">
        <v>20</v>
      </c>
      <c r="F39" s="64">
        <f>IF(F37="현금(이체X)",F35,IF(F37="카드",ROUND(Sheet2!B5,-4),IF(F37="이체 및 현금영수증",F35+F35*10%,IF(F37="이체 및 세금계산서",F35+F35*10%,IF(F37="이체 및 세금계산서",F35+F35*10%,)))))-F38</f>
        <v>1947000</v>
      </c>
      <c r="G39" s="64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2" t="s">
        <v>61</v>
      </c>
      <c r="F41" s="32"/>
      <c r="G41" s="32"/>
      <c r="H41" s="32"/>
      <c r="I41" s="2"/>
    </row>
    <row r="42" spans="1:9">
      <c r="C42" s="2"/>
      <c r="D42" s="2"/>
      <c r="E42" s="32"/>
      <c r="F42" s="32"/>
      <c r="G42" s="32"/>
      <c r="H42" s="32"/>
      <c r="I42" s="2"/>
    </row>
    <row r="43" spans="1:9">
      <c r="C43" s="2"/>
      <c r="D43" s="2"/>
      <c r="E43" s="32"/>
      <c r="F43" s="32"/>
      <c r="G43" s="32"/>
      <c r="H43" s="3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C30:D30"/>
    <mergeCell ref="C17:D17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1770000</v>
      </c>
    </row>
    <row r="5" spans="1:6">
      <c r="A5" t="s">
        <v>40</v>
      </c>
      <c r="B5">
        <f>B4*1.13</f>
        <v>2000099.9999999998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47</v>
      </c>
      <c r="B8" s="11">
        <v>70000</v>
      </c>
    </row>
    <row r="9" spans="1:6">
      <c r="A9" t="s">
        <v>45</v>
      </c>
      <c r="B9" s="11">
        <v>80000</v>
      </c>
    </row>
    <row r="10" spans="1:6">
      <c r="A10" t="s">
        <v>46</v>
      </c>
      <c r="B10" s="11">
        <v>100000</v>
      </c>
    </row>
    <row r="11" spans="1:6">
      <c r="A11" t="s">
        <v>49</v>
      </c>
      <c r="B11" s="11">
        <v>151200</v>
      </c>
    </row>
    <row r="12" spans="1:6">
      <c r="A12" t="s">
        <v>48</v>
      </c>
      <c r="B12" s="11">
        <v>188000</v>
      </c>
    </row>
    <row r="13" spans="1:6">
      <c r="A13" t="s">
        <v>50</v>
      </c>
      <c r="B13" s="11">
        <v>194290</v>
      </c>
    </row>
    <row r="14" spans="1:6">
      <c r="A14" t="s">
        <v>51</v>
      </c>
      <c r="B14" s="11">
        <v>359000</v>
      </c>
    </row>
    <row r="15" spans="1:6">
      <c r="A15" t="s">
        <v>53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2022-05-15T10:32:44Z</cp:lastPrinted>
  <dcterms:created xsi:type="dcterms:W3CDTF">2019-03-28T03:58:09Z</dcterms:created>
  <dcterms:modified xsi:type="dcterms:W3CDTF">2022-05-16T02:33:13Z</dcterms:modified>
</cp:coreProperties>
</file>