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BF3ED078-EC7F-43B6-889F-1090A0D4CA1B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<sst xmlns="http://schemas.openxmlformats.org/spreadsheetml/2006/main" count="81" uniqueCount="71">
  <si>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</si>
  <si>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</si>
  <si>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</si>
  <si>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</si>
  <si>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</si>
  <si>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</si>
  <si>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</si>
  <si>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</si>
  <si>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</si>
  <si>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</si>
  <si>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</si>
  <si>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</si>
  <si>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</si>
  <si>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</si>
  <si>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</si>
  <si>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</si>
  <si>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</si>
  <si>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</si>
  <si>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</si>
  <si>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</si>
  <si>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</si>
  <si>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</si>
  <si>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</si>
  <si>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</si>
  <si>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</si>
  <si>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</si>
  <si>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</si>
  <si>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</si>
  <si>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</si>
  <si>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</si>
  <si>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</si>
  <si>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</si>
  <si>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</si>
  <si>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</si>
  <si>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</si>
  <si>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</si>
  <si>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</si>
  <si>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</si>
  <si>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</si>
  <si>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</si>
  <si>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</si>
  <si>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</si>
  <si>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</si>
  <si>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</si>
  <si>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</si>
  <si>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</si>
  <si>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</si>
  <si>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</si>
  <si>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</si>
  <si>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</si>
  <si>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</si>
  <si>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</si>
  <si>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</si>
  <si>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</si>
  <si>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</si>
  <si>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AMD 라이젠 5 3500X (마티스) (멀티팩)</t>
    <phoneticPr fontId="1" type="noConversion"/>
  </si>
  <si>
    <t>납품일자: 2020년  02 월  2  일</t>
    <phoneticPr fontId="1" type="noConversion"/>
  </si>
  <si>
    <t>견적일자: 2020년  02 월   2  일</t>
    <phoneticPr fontId="1" type="noConversion"/>
  </si>
  <si>
    <t>GIGABYTE B450 AORUS ELITE 피씨디렉트</t>
    <phoneticPr fontId="1" type="noConversion"/>
  </si>
  <si>
    <t>삼성전자 DDR4 8G PC4-21300 (정품)</t>
    <phoneticPr fontId="1" type="noConversion"/>
  </si>
  <si>
    <t>잘만 CNPS9X OPTIMA WHITE LED</t>
    <phoneticPr fontId="1" type="noConversion"/>
  </si>
  <si>
    <t>WD Blue SN550 M.2 2280 (500GB)</t>
    <phoneticPr fontId="1" type="noConversion"/>
  </si>
  <si>
    <t>마이크로닉스 Master M60 메쉬</t>
    <phoneticPr fontId="1" type="noConversion"/>
  </si>
  <si>
    <t>마이크로닉스 정결 600W</t>
    <phoneticPr fontId="1" type="noConversion"/>
  </si>
  <si>
    <t>RX570 팬텀게이밍 D 4G</t>
    <phoneticPr fontId="1" type="noConversion"/>
  </si>
  <si>
    <t>마이크로닉스 장패드 서비스</t>
    <phoneticPr fontId="1" type="noConversion"/>
  </si>
  <si>
    <t>큐닉스 기본 합본 세트</t>
    <phoneticPr fontId="1" type="noConversion"/>
  </si>
  <si>
    <t>케이블</t>
    <phoneticPr fontId="1" type="noConversion"/>
  </si>
  <si>
    <t>HDMI to HDMI 3M</t>
    <phoneticPr fontId="1" type="noConversion"/>
  </si>
  <si>
    <t>고객성명(회사명): 김동주</t>
    <phoneticPr fontId="1" type="noConversion"/>
  </si>
  <si>
    <t>전화번호: 010-3101-4683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</si>
</sst>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4" sqref="A4:B4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69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70</v>
      </c>
      <c r="B2" s="40"/>
      <c r="C2" s="49"/>
      <c r="D2" s="50"/>
      <c r="E2" s="50"/>
      <c r="F2" s="51"/>
    </row>
    <row r="3" spans="1:7" ht="22.5" customHeight="1">
      <c r="A3" s="12" t="s">
        <v>57</v>
      </c>
      <c r="B3" s="12" t="s">
        <v>56</v>
      </c>
      <c r="C3" s="49"/>
      <c r="D3" s="50"/>
      <c r="E3" s="50"/>
      <c r="F3" s="51"/>
    </row>
    <row r="4" spans="1:7" ht="22.5" customHeight="1">
      <c r="A4" s="68" t="s">
        <v>25</v>
      </c>
      <c r="B4" s="69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36</v>
      </c>
      <c r="B6" s="13" t="s">
        <v>55</v>
      </c>
      <c r="C6" s="3" t="s">
        <v>6</v>
      </c>
      <c r="D6" s="8">
        <v>195000</v>
      </c>
      <c r="E6" s="3">
        <v>1</v>
      </c>
      <c r="F6" s="8">
        <f>D6*E6</f>
        <v>195000</v>
      </c>
      <c r="G6" s="2"/>
    </row>
    <row r="7" spans="1:7" ht="24" customHeight="1">
      <c r="A7" s="44"/>
      <c r="B7" s="13" t="s">
        <v>58</v>
      </c>
      <c r="C7" s="3" t="s">
        <v>7</v>
      </c>
      <c r="D7" s="8">
        <v>120000</v>
      </c>
      <c r="E7" s="3">
        <v>1</v>
      </c>
      <c r="F7" s="8">
        <f t="shared" ref="F7:F20" si="0">D7*E7</f>
        <v>120000</v>
      </c>
      <c r="G7" s="2"/>
    </row>
    <row r="8" spans="1:7">
      <c r="A8" s="44"/>
      <c r="B8" s="13" t="s">
        <v>59</v>
      </c>
      <c r="C8" s="3" t="s">
        <v>8</v>
      </c>
      <c r="D8" s="8">
        <v>50000</v>
      </c>
      <c r="E8" s="3">
        <v>1</v>
      </c>
      <c r="F8" s="8">
        <f t="shared" si="0"/>
        <v>50000</v>
      </c>
      <c r="G8" s="2"/>
    </row>
    <row r="9" spans="1:7">
      <c r="A9" s="44"/>
      <c r="B9" s="13" t="s">
        <v>64</v>
      </c>
      <c r="C9" s="3" t="s">
        <v>9</v>
      </c>
      <c r="D9" s="8">
        <v>165000</v>
      </c>
      <c r="E9" s="3">
        <v>1</v>
      </c>
      <c r="F9" s="8">
        <f t="shared" si="0"/>
        <v>165000</v>
      </c>
      <c r="G9" s="2"/>
    </row>
    <row r="10" spans="1:7" ht="24" customHeight="1">
      <c r="A10" s="44"/>
      <c r="B10" s="13" t="s">
        <v>61</v>
      </c>
      <c r="C10" s="3" t="s">
        <v>10</v>
      </c>
      <c r="D10" s="8">
        <v>80000</v>
      </c>
      <c r="E10" s="3">
        <v>1</v>
      </c>
      <c r="F10" s="8">
        <f t="shared" si="0"/>
        <v>80000</v>
      </c>
      <c r="G10" s="2"/>
    </row>
    <row r="11" spans="1:7">
      <c r="A11" s="44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62</v>
      </c>
      <c r="C13" s="3" t="s">
        <v>13</v>
      </c>
      <c r="D13" s="8">
        <v>30000</v>
      </c>
      <c r="E13" s="3">
        <v>1</v>
      </c>
      <c r="F13" s="8">
        <f t="shared" si="0"/>
        <v>30000</v>
      </c>
      <c r="G13" s="2"/>
    </row>
    <row r="14" spans="1:7">
      <c r="A14" s="44"/>
      <c r="B14" s="11" t="s">
        <v>63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4"/>
      <c r="B15" s="11" t="s">
        <v>60</v>
      </c>
      <c r="C15" s="3" t="s">
        <v>15</v>
      </c>
      <c r="D15" s="8">
        <v>30000</v>
      </c>
      <c r="E15" s="3">
        <v>1</v>
      </c>
      <c r="F15" s="8">
        <f t="shared" si="0"/>
        <v>30000</v>
      </c>
      <c r="G15" s="2"/>
    </row>
    <row r="16" spans="1:7" ht="24" customHeight="1">
      <c r="A16" s="44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70" t="s">
        <v>18</v>
      </c>
      <c r="C21" s="33">
        <f>SUM(F6:F20)</f>
        <v>785000</v>
      </c>
      <c r="D21" s="33"/>
      <c r="E21" s="73">
        <v>1</v>
      </c>
      <c r="F21" s="57" t="s">
        <v>20</v>
      </c>
      <c r="G21" s="2"/>
    </row>
    <row r="22" spans="1:7" ht="12.75" customHeight="1" thickBot="1">
      <c r="A22" s="44"/>
      <c r="B22" s="71"/>
      <c r="C22" s="33">
        <f>C21*E21</f>
        <v>785000</v>
      </c>
      <c r="D22" s="33"/>
      <c r="E22" s="33"/>
      <c r="F22" s="58"/>
      <c r="G22" s="2"/>
    </row>
    <row r="23" spans="1:7" ht="12.75" customHeight="1" thickBot="1">
      <c r="A23" s="44"/>
      <c r="B23" s="72"/>
      <c r="C23" s="33"/>
      <c r="D23" s="33"/>
      <c r="E23" s="33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66</v>
      </c>
      <c r="C26" s="3" t="s">
        <v>28</v>
      </c>
      <c r="D26" s="8">
        <v>0</v>
      </c>
      <c r="E26" s="3">
        <v>1</v>
      </c>
      <c r="F26" s="8">
        <f t="shared" ref="F26:F33" si="1">D26*E26</f>
        <v>0</v>
      </c>
      <c r="G26" s="2"/>
    </row>
    <row r="27" spans="1:7">
      <c r="A27" s="61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1"/>
      <c r="B28" s="10" t="s">
        <v>65</v>
      </c>
      <c r="C28" s="7" t="s">
        <v>29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1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1"/>
      <c r="B31" s="10" t="s">
        <v>68</v>
      </c>
      <c r="C31" s="7" t="s">
        <v>67</v>
      </c>
      <c r="D31" s="8">
        <v>0</v>
      </c>
      <c r="E31" s="3">
        <v>1</v>
      </c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4" t="s">
        <v>46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32">
        <f>SUM(F25:F33)</f>
        <v>0</v>
      </c>
      <c r="D34" s="32"/>
      <c r="E34" s="34"/>
      <c r="F34" s="55" t="s">
        <v>20</v>
      </c>
      <c r="G34" s="2"/>
    </row>
    <row r="35" spans="1:7" ht="14.25" customHeight="1">
      <c r="A35" s="65"/>
      <c r="B35" s="42"/>
      <c r="C35" s="35"/>
      <c r="D35" s="35"/>
      <c r="E35" s="36"/>
      <c r="F35" s="56"/>
      <c r="G35" s="2"/>
    </row>
    <row r="36" spans="1:7" ht="16.5" customHeight="1">
      <c r="A36" s="19" t="s">
        <v>49</v>
      </c>
      <c r="B36" s="26"/>
      <c r="C36" s="17" t="s">
        <v>4</v>
      </c>
      <c r="D36" s="31">
        <f>SUM(C22,C34)</f>
        <v>785000</v>
      </c>
      <c r="E36" s="31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29">
        <f>D36*1.1-D36</f>
        <v>78500.000000000116</v>
      </c>
      <c r="E37" s="30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7" t="s">
        <v>54</v>
      </c>
      <c r="E38" s="38"/>
      <c r="F38" s="21"/>
      <c r="G38" s="2"/>
    </row>
    <row r="39" spans="1:7" ht="17.25" customHeight="1">
      <c r="A39" s="63" t="s">
        <v>45</v>
      </c>
      <c r="B39" s="66">
        <f>SUM(B36:B37)-B38</f>
        <v>0</v>
      </c>
      <c r="C39" s="17" t="s">
        <v>44</v>
      </c>
      <c r="D39" s="31"/>
      <c r="E39" s="31"/>
      <c r="F39" s="31"/>
      <c r="G39" s="2"/>
    </row>
    <row r="40" spans="1:7" ht="16.5" customHeight="1">
      <c r="A40" s="63"/>
      <c r="B40" s="67"/>
      <c r="C40" s="27" t="s">
        <v>23</v>
      </c>
      <c r="D40" s="32">
        <f>IF(D38="현금(이체X)",D36,IF(D38="카드",D36+D36*13%,IF(D38="이체 및 현금영수증",D36+D36*10%,IF(D38="이체 및 세금계산서",D36+D36*10%,IF(D38="이체 및 세금계산서",D36+D36*10%,)))))-D39</f>
        <v>785000</v>
      </c>
      <c r="E40" s="32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785000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2020-02-02T05:34:52Z</dcterms:modified>
</cp:coreProperties>
</file>