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"/>
    </mc:Choice>
  </mc:AlternateContent>
  <bookViews>
    <workbookView xWindow="780" yWindow="780" windowWidth="21600" windowHeight="11385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<sst xmlns="http://schemas.openxmlformats.org/spreadsheetml/2006/main" count="90" uniqueCount="82">
  <si>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</si>
  <si>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</si>
  <si>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</si>
  <si>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</si>
  <si>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</si>
  <si>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</si>
  <si>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</si>
  <si>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</si>
  <si>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</si>
  <si>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</si>
  <si>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</si>
  <si>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</si>
  <si>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</si>
  <si>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</si>
  <si>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</si>
  <si>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</si>
  <si>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</si>
  <si>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</si>
  <si>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</si>
  <si>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</si>
  <si>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</si>
  <si>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</si>
  <si>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</si>
  <si>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</si>
  <si>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</si>
  <si>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</si>
  <si>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</si>
  <si>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</si>
  <si>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</si>
  <si>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</si>
  <si>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</si>
  <si>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</si>
  <si>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</si>
  <si>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</si>
  <si>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</si>
  <si>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</si>
  <si>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</si>
  <si>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</si>
  <si>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</si>
  <si>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</si>
  <si>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</si>
  <si>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</si>
  <si>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</si>
  <si>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</si>
  <si>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</si>
  <si>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</si>
  <si>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</si>
  <si>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</si>
  <si>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</si>
  <si>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</si>
  <si>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</si>
  <si>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</si>
  <si>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</si>
  <si>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</si>
  <si>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</si>
  <si>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</si>
  <si>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</si>
  <si>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</si>
  <si>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</si>
  <si>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</si>
  <si>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</si>
  <si>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</si>
  <si>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</si>
  <si>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</si>
  <si>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</si>
  <si>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</si>
  <si>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</si>
  <si>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</si>
  <si>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</si>
  <si>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</si>
  <si>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</si>
  <si>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</si>
  <si>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코어i3-10세대 10100F (코멧레이크S) (정품)</t>
    <phoneticPr fontId="1" type="noConversion"/>
  </si>
  <si>
    <t>COLORFUL H410M-K PRO V20 STCOM</t>
    <phoneticPr fontId="1" type="noConversion"/>
  </si>
  <si>
    <t>삼성전자 DDR4-3200 (16GB)</t>
    <phoneticPr fontId="1" type="noConversion"/>
  </si>
  <si>
    <t>마이크론 Crucial BX500 대원CTS (240GB)</t>
    <phoneticPr fontId="1" type="noConversion"/>
  </si>
  <si>
    <t>ABKO NCORE 커넬 강화유리</t>
    <phoneticPr fontId="1" type="noConversion"/>
  </si>
  <si>
    <t>시소닉 A12 STANDARD 230V EU SSR-500RA LLC</t>
    <phoneticPr fontId="1" type="noConversion"/>
  </si>
  <si>
    <t>/</t>
    <phoneticPr fontId="1" type="noConversion"/>
  </si>
  <si>
    <t>XFX 라데온 RX 550 D5 2GB DUAL</t>
    <phoneticPr fontId="1" type="noConversion"/>
  </si>
  <si>
    <t>김대성</t>
    <phoneticPr fontId="1" type="noConversion"/>
  </si>
  <si>
    <t>010-9080-2469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</si>
</sst>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view="pageBreakPreview" topLeftCell="B1" zoomScaleNormal="100" zoomScaleSheetLayoutView="100" zoomScalePageLayoutView="40" workbookViewId="0">
      <selection activeCell="C9" sqref="C9:D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80</v>
      </c>
      <c r="C1" s="109" t="s">
        <v>69</v>
      </c>
      <c r="D1" s="110"/>
      <c r="E1" s="44"/>
      <c r="F1" s="45"/>
      <c r="G1" s="45"/>
      <c r="H1" s="46"/>
    </row>
    <row r="2" spans="1:9" ht="22.5" customHeight="1">
      <c r="A2" s="15" t="s">
        <v>44</v>
      </c>
      <c r="B2" s="22" t="s">
        <v>81</v>
      </c>
      <c r="C2" s="111"/>
      <c r="D2" s="112"/>
      <c r="E2" s="47"/>
      <c r="F2" s="48"/>
      <c r="G2" s="48"/>
      <c r="H2" s="49"/>
    </row>
    <row r="3" spans="1:9" ht="22.5" customHeight="1">
      <c r="A3" s="15" t="s">
        <v>45</v>
      </c>
      <c r="B3" s="17">
        <f ca="1">TODAY()</f>
        <v>44184</v>
      </c>
      <c r="C3" s="16" t="s">
        <v>46</v>
      </c>
      <c r="D3" s="21"/>
      <c r="E3" s="47"/>
      <c r="F3" s="48"/>
      <c r="G3" s="48"/>
      <c r="H3" s="49"/>
    </row>
    <row r="4" spans="1:9" ht="22.5" customHeight="1">
      <c r="A4" s="14" t="s">
        <v>43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70</v>
      </c>
      <c r="B6" s="100"/>
      <c r="C6" s="58" t="s">
        <v>72</v>
      </c>
      <c r="D6" s="59"/>
      <c r="E6" s="3" t="s">
        <v>6</v>
      </c>
      <c r="F6" s="6">
        <v>126000</v>
      </c>
      <c r="G6" s="3">
        <v>1</v>
      </c>
      <c r="H6" s="6">
        <f>F6*G6</f>
        <v>126000</v>
      </c>
      <c r="I6" s="2"/>
    </row>
    <row r="7" spans="1:9" ht="24" customHeight="1">
      <c r="A7" s="101"/>
      <c r="B7" s="102"/>
      <c r="C7" s="58"/>
      <c r="D7" s="59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1"/>
      <c r="B8" s="102"/>
      <c r="C8" s="60" t="s">
        <v>73</v>
      </c>
      <c r="D8" s="61"/>
      <c r="E8" s="3" t="s">
        <v>7</v>
      </c>
      <c r="F8" s="6">
        <v>76000</v>
      </c>
      <c r="G8" s="3">
        <v>1</v>
      </c>
      <c r="H8" s="6">
        <f t="shared" si="0"/>
        <v>76000</v>
      </c>
      <c r="I8" s="2"/>
    </row>
    <row r="9" spans="1:9" ht="37.5" customHeight="1">
      <c r="A9" s="101"/>
      <c r="B9" s="102"/>
      <c r="C9" s="58" t="s">
        <v>74</v>
      </c>
      <c r="D9" s="59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101"/>
      <c r="B10" s="102"/>
      <c r="C10" s="58" t="s">
        <v>79</v>
      </c>
      <c r="D10" s="59"/>
      <c r="E10" s="3" t="s">
        <v>9</v>
      </c>
      <c r="F10" s="6">
        <v>86000</v>
      </c>
      <c r="G10" s="3">
        <v>1</v>
      </c>
      <c r="H10" s="6">
        <f t="shared" si="0"/>
        <v>86000</v>
      </c>
      <c r="I10" s="2"/>
    </row>
    <row r="11" spans="1:9" ht="34.5" customHeight="1">
      <c r="A11" s="101"/>
      <c r="B11" s="102"/>
      <c r="C11" s="122" t="s">
        <v>75</v>
      </c>
      <c r="D11" s="123"/>
      <c r="E11" s="3" t="s">
        <v>10</v>
      </c>
      <c r="F11" s="6">
        <v>38000</v>
      </c>
      <c r="G11" s="3">
        <v>1</v>
      </c>
      <c r="H11" s="6">
        <f t="shared" si="0"/>
        <v>38000</v>
      </c>
      <c r="I11" s="2"/>
    </row>
    <row r="12" spans="1:9" ht="24" customHeight="1">
      <c r="A12" s="101"/>
      <c r="B12" s="102"/>
      <c r="C12" s="58" t="s">
        <v>78</v>
      </c>
      <c r="D12" s="59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/>
      <c r="D13" s="95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1"/>
      <c r="B14" s="102"/>
      <c r="C14" s="94" t="s">
        <v>76</v>
      </c>
      <c r="D14" s="95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77</v>
      </c>
      <c r="D15" s="95"/>
      <c r="E15" s="3" t="s">
        <v>14</v>
      </c>
      <c r="F15" s="6">
        <v>52000</v>
      </c>
      <c r="G15" s="3">
        <v>1</v>
      </c>
      <c r="H15" s="6">
        <f t="shared" si="0"/>
        <v>52000</v>
      </c>
      <c r="I15" s="2"/>
    </row>
    <row r="16" spans="1:9" ht="24" customHeight="1">
      <c r="A16" s="101"/>
      <c r="B16" s="102"/>
      <c r="C16" s="118" t="s">
        <v>60</v>
      </c>
      <c r="D16" s="119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55</v>
      </c>
      <c r="D18" s="121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103" t="s">
        <v>71</v>
      </c>
      <c r="B20" s="104"/>
      <c r="C20" s="115" t="s">
        <v>18</v>
      </c>
      <c r="D20" s="115"/>
      <c r="E20" s="69">
        <f>SUM(H6:H19)</f>
        <v>553000</v>
      </c>
      <c r="F20" s="69"/>
      <c r="G20" s="29">
        <v>1</v>
      </c>
      <c r="H20" s="55" t="s">
        <v>20</v>
      </c>
      <c r="I20" s="2"/>
    </row>
    <row r="21" spans="1:9" ht="12.75" customHeight="1">
      <c r="A21" s="105"/>
      <c r="B21" s="106"/>
      <c r="C21" s="115"/>
      <c r="D21" s="115"/>
      <c r="E21" s="69">
        <f>E20*G20</f>
        <v>553000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23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7"/>
      <c r="B24" s="108"/>
      <c r="C24" s="94"/>
      <c r="D24" s="95"/>
      <c r="E24" s="5" t="s">
        <v>61</v>
      </c>
      <c r="F24" s="6"/>
      <c r="G24" s="3"/>
      <c r="H24" s="6">
        <f>F24*G24</f>
        <v>0</v>
      </c>
      <c r="I24" s="2"/>
    </row>
    <row r="25" spans="1:9" ht="25.15" customHeight="1">
      <c r="A25" s="78" t="str">
        <f>IF(F37="현금(이체X)",Sheet2!D2,IF(F37="카드",Sheet2!D2,IF(F37="이체 및 현금영수증",Sheet2!E1,IF(F37="카드+현금",Sheet2!D2,IF(F37="이체 및 세금계산서",Sheet2!D1)))))</f>
        <v>참고사항</v>
      </c>
      <c r="B25" s="79"/>
      <c r="C25" s="96"/>
      <c r="D25" s="95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80"/>
      <c r="B26" s="81"/>
      <c r="C26" s="96"/>
      <c r="D26" s="95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80"/>
      <c r="B27" s="81"/>
      <c r="C27" s="97"/>
      <c r="D27" s="98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80"/>
      <c r="B28" s="81"/>
      <c r="C28" s="97"/>
      <c r="D28" s="98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80"/>
      <c r="B29" s="81"/>
      <c r="C29" s="97"/>
      <c r="D29" s="98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80"/>
      <c r="B30" s="81"/>
      <c r="C30" s="97"/>
      <c r="D30" s="98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32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20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35</v>
      </c>
      <c r="B35" s="77"/>
      <c r="C35" s="86"/>
      <c r="D35" s="87"/>
      <c r="E35" s="8" t="s">
        <v>4</v>
      </c>
      <c r="F35" s="64">
        <f>SUM(E21,E33)</f>
        <v>553000</v>
      </c>
      <c r="G35" s="64"/>
      <c r="H35" s="9" t="s">
        <v>20</v>
      </c>
      <c r="I35" s="2"/>
    </row>
    <row r="36" spans="1:9" ht="16.5" customHeight="1">
      <c r="A36" s="76" t="s">
        <v>34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21</v>
      </c>
      <c r="F36" s="62">
        <f>F35*1.1-F35</f>
        <v>55300</v>
      </c>
      <c r="G36" s="63"/>
      <c r="H36" s="10"/>
      <c r="I36" s="2"/>
    </row>
    <row r="37" spans="1:9" ht="17.25" customHeight="1">
      <c r="A37" s="76" t="s">
        <v>30</v>
      </c>
      <c r="B37" s="77"/>
      <c r="C37" s="38"/>
      <c r="D37" s="39"/>
      <c r="E37" s="8" t="s">
        <v>29</v>
      </c>
      <c r="F37" s="74" t="s">
        <v>68</v>
      </c>
      <c r="G37" s="75"/>
      <c r="H37" s="32"/>
      <c r="I37" s="2"/>
    </row>
    <row r="38" spans="1:9" ht="19.5" customHeight="1">
      <c r="A38" s="34" t="s">
        <v>31</v>
      </c>
      <c r="B38" s="35"/>
      <c r="C38" s="40">
        <f>SUM(C35:C36)-C37</f>
        <v>0</v>
      </c>
      <c r="D38" s="41"/>
      <c r="E38" s="25" t="s">
        <v>30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22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620000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Sheet2!$A$2:$A$5</xm:f>
          </x14:formula1>
          <xm:sqref>F37:G37</xm:sqref>
        </x14:dataValidation>
        <x14:dataValidation type="list" allowBlank="1" showInputMessage="1" showErrorMessage="1">
          <x14:formula1>
            <xm:f>Sheet2!$A$7:$A$10</xm:f>
          </x14:formula1>
          <xm:sqref>C17:D17</xm:sqref>
        </x14:dataValidation>
        <x14:dataValidation type="list" allowBlank="1" showInputMessage="1" showErrorMessage="1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553000</v>
      </c>
    </row>
    <row r="5" spans="1:6">
      <c r="A5" t="s">
        <v>42</v>
      </c>
      <c r="B5">
        <f>B4*1.13</f>
        <v>624889.99999999988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2020-12-19T07:38:21Z</cp:lastPrinted>
  <dcterms:created xsi:type="dcterms:W3CDTF">2019-03-28T03:58:09Z</dcterms:created>
  <dcterms:modified xsi:type="dcterms:W3CDTF">2020-12-19T07:38:25Z</dcterms:modified>
</cp:coreProperties>
</file>