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C64C02AE-96C5-468A-B0B5-8893B67486FF}" xr6:coauthVersionLast="45" xr6:coauthVersionMax="45" xr10:uidLastSave="{00000000-0000-0000-0000-000000000000}"/>
  <bookViews>
    <workbookView xWindow="35415" yWindow="3270" windowWidth="17970" windowHeight="92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<sst xmlns="http://schemas.openxmlformats.org/spreadsheetml/2006/main" count="80" uniqueCount="70">
  <si>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</si>
  <si>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</si>
  <si>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</si>
  <si>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</si>
  <si>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</si>
  <si>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</si>
  <si>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</si>
  <si>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</si>
  <si>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</si>
  <si>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</si>
  <si>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</si>
  <si>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</si>
  <si>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</si>
  <si>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</si>
  <si>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</si>
  <si>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</si>
  <si>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</si>
  <si>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</si>
  <si>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</si>
  <si>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</si>
  <si>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</si>
  <si>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</si>
  <si>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</si>
  <si>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</si>
  <si>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</si>
  <si>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</si>
  <si>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</si>
  <si>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</si>
  <si>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</si>
  <si>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</si>
  <si>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</si>
  <si>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</si>
  <si>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</si>
  <si>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</si>
  <si>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</si>
  <si>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</si>
  <si>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</si>
  <si>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</si>
  <si>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</si>
  <si>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</si>
  <si>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</si>
  <si>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</si>
  <si>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</si>
  <si>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</si>
  <si>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</si>
  <si>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</si>
  <si>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</si>
  <si>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</si>
  <si>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</si>
  <si>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</si>
  <si>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</si>
  <si>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</si>
  <si>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</si>
  <si>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</si>
  <si>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 /</t>
    <phoneticPr fontId="1" type="noConversion"/>
  </si>
  <si>
    <t>AMD 라이젠 3 3200G (피카소) (정품)</t>
    <phoneticPr fontId="1" type="noConversion"/>
  </si>
  <si>
    <t>AMD 라데온 Vega 8 내장</t>
    <phoneticPr fontId="1" type="noConversion"/>
  </si>
  <si>
    <t>삼성전자 DDR4 8G PC4-21300 (정품)</t>
    <phoneticPr fontId="1" type="noConversion"/>
  </si>
  <si>
    <t>견적일자: 2020년  02 월  13  일</t>
    <phoneticPr fontId="1" type="noConversion"/>
  </si>
  <si>
    <t>납품일자: 2020년  02 월    일</t>
    <phoneticPr fontId="1" type="noConversion"/>
  </si>
  <si>
    <t>ASUS EX A320M-GAMING</t>
    <phoneticPr fontId="1" type="noConversion"/>
  </si>
  <si>
    <t>Western Digital WD Blue SN550 M.2 2280 (250GB)</t>
    <phoneticPr fontId="1" type="noConversion"/>
  </si>
  <si>
    <t>마이크로닉스 Classic II 500W</t>
    <phoneticPr fontId="1" type="noConversion"/>
  </si>
  <si>
    <t>DAVEN 스텔라 미니</t>
    <phoneticPr fontId="1" type="noConversion"/>
  </si>
  <si>
    <t>래안텍 ARKCELL RAC24F75H 게이밍 무결점</t>
    <phoneticPr fontId="1" type="noConversion"/>
  </si>
  <si>
    <t>큐닉스 기본 합본 세트</t>
    <phoneticPr fontId="1" type="noConversion"/>
  </si>
  <si>
    <t>큐센 마우스패드</t>
    <phoneticPr fontId="1" type="noConversion"/>
  </si>
  <si>
    <t>패드</t>
    <phoneticPr fontId="1" type="noConversion"/>
  </si>
  <si>
    <t>고객성명(회사명): 김남권</t>
    <phoneticPr fontId="1" type="noConversion"/>
  </si>
  <si>
    <t>전화번호: 010-2000-1347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</si>
</sst>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7" fontId="2" fillId="5" borderId="2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/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68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69</v>
      </c>
      <c r="B2" s="41"/>
      <c r="C2" s="50"/>
      <c r="D2" s="51"/>
      <c r="E2" s="51"/>
      <c r="F2" s="52"/>
    </row>
    <row r="3" spans="1:7" ht="22.5" customHeight="1">
      <c r="A3" s="12" t="s">
        <v>58</v>
      </c>
      <c r="B3" s="12" t="s">
        <v>59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35</v>
      </c>
      <c r="B6" s="13" t="s">
        <v>55</v>
      </c>
      <c r="C6" s="3" t="s">
        <v>6</v>
      </c>
      <c r="D6" s="8">
        <v>135000</v>
      </c>
      <c r="E6" s="3">
        <v>1</v>
      </c>
      <c r="F6" s="8">
        <f>D6*E6</f>
        <v>135000</v>
      </c>
      <c r="G6" s="2"/>
    </row>
    <row r="7" spans="1:7" ht="24" customHeight="1">
      <c r="A7" s="45"/>
      <c r="B7" s="13" t="s">
        <v>60</v>
      </c>
      <c r="C7" s="3" t="s">
        <v>7</v>
      </c>
      <c r="D7" s="8">
        <v>85000</v>
      </c>
      <c r="E7" s="3">
        <v>1</v>
      </c>
      <c r="F7" s="8">
        <f t="shared" ref="F7:F20" si="0">D7*E7</f>
        <v>85000</v>
      </c>
      <c r="G7" s="2"/>
    </row>
    <row r="8" spans="1:7">
      <c r="A8" s="45"/>
      <c r="B8" s="13" t="s">
        <v>57</v>
      </c>
      <c r="C8" s="3" t="s">
        <v>8</v>
      </c>
      <c r="D8" s="8">
        <v>50000</v>
      </c>
      <c r="E8" s="3">
        <v>2</v>
      </c>
      <c r="F8" s="8">
        <f t="shared" si="0"/>
        <v>100000</v>
      </c>
      <c r="G8" s="2"/>
    </row>
    <row r="9" spans="1:7">
      <c r="A9" s="45"/>
      <c r="B9" s="13" t="s">
        <v>56</v>
      </c>
      <c r="C9" s="3" t="s">
        <v>9</v>
      </c>
      <c r="D9" s="8">
        <v>0</v>
      </c>
      <c r="E9" s="3">
        <v>1</v>
      </c>
      <c r="F9" s="8">
        <f t="shared" si="0"/>
        <v>0</v>
      </c>
      <c r="G9" s="2"/>
    </row>
    <row r="10" spans="1:7" ht="24" customHeight="1">
      <c r="A10" s="45"/>
      <c r="B10" s="13" t="s">
        <v>61</v>
      </c>
      <c r="C10" s="3" t="s">
        <v>10</v>
      </c>
      <c r="D10" s="8">
        <v>60000</v>
      </c>
      <c r="E10" s="3">
        <v>1</v>
      </c>
      <c r="F10" s="8">
        <f t="shared" si="0"/>
        <v>60000</v>
      </c>
      <c r="G10" s="2"/>
    </row>
    <row r="11" spans="1:7">
      <c r="A11" s="45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63</v>
      </c>
      <c r="C13" s="3" t="s">
        <v>13</v>
      </c>
      <c r="D13" s="8">
        <v>14000</v>
      </c>
      <c r="E13" s="3">
        <v>1</v>
      </c>
      <c r="F13" s="8">
        <f t="shared" si="0"/>
        <v>14000</v>
      </c>
      <c r="G13" s="2"/>
    </row>
    <row r="14" spans="1:7">
      <c r="A14" s="45"/>
      <c r="B14" s="11" t="s">
        <v>62</v>
      </c>
      <c r="C14" s="3" t="s">
        <v>14</v>
      </c>
      <c r="D14" s="8">
        <v>46000</v>
      </c>
      <c r="E14" s="3">
        <v>1</v>
      </c>
      <c r="F14" s="8">
        <f t="shared" si="0"/>
        <v>46000</v>
      </c>
      <c r="G14" s="2"/>
    </row>
    <row r="15" spans="1:7" ht="24" customHeight="1">
      <c r="A15" s="45"/>
      <c r="B15" s="11" t="s">
        <v>54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33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37</v>
      </c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500000</v>
      </c>
      <c r="D21" s="68"/>
      <c r="E21" s="29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500000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 t="s">
        <v>64</v>
      </c>
      <c r="C25" s="7" t="s">
        <v>21</v>
      </c>
      <c r="D25" s="8">
        <v>120000</v>
      </c>
      <c r="E25" s="3">
        <v>1</v>
      </c>
      <c r="F25" s="8">
        <f>D25*E25</f>
        <v>120000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65</v>
      </c>
      <c r="C26" s="3" t="s">
        <v>28</v>
      </c>
      <c r="D26" s="8">
        <v>0</v>
      </c>
      <c r="E26" s="3">
        <v>1</v>
      </c>
      <c r="F26" s="8">
        <f t="shared" ref="F26:F33" si="1">D26*E26</f>
        <v>0</v>
      </c>
      <c r="G26" s="2"/>
    </row>
    <row r="27" spans="1:7">
      <c r="A27" s="62"/>
      <c r="B27" s="11"/>
      <c r="C27" s="7" t="s">
        <v>34</v>
      </c>
      <c r="D27" s="8"/>
      <c r="E27" s="3"/>
      <c r="F27" s="8">
        <f t="shared" si="1"/>
        <v>0</v>
      </c>
      <c r="G27" s="2"/>
    </row>
    <row r="28" spans="1:7">
      <c r="A28" s="62"/>
      <c r="B28" s="10" t="s">
        <v>66</v>
      </c>
      <c r="C28" s="7" t="s">
        <v>67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2"/>
      <c r="B29" s="10"/>
      <c r="C29" s="7" t="s">
        <v>29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45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120000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48</v>
      </c>
      <c r="B36" s="26"/>
      <c r="C36" s="17" t="s">
        <v>4</v>
      </c>
      <c r="D36" s="66">
        <f>SUM(C22,C34)</f>
        <v>620000</v>
      </c>
      <c r="E36" s="66"/>
      <c r="F36" s="18" t="s">
        <v>20</v>
      </c>
      <c r="G36" s="2"/>
    </row>
    <row r="37" spans="1:7" ht="16.5" customHeight="1">
      <c r="A37" s="19" t="s">
        <v>49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62000</v>
      </c>
      <c r="E37" s="65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72" t="s">
        <v>53</v>
      </c>
      <c r="E38" s="73"/>
      <c r="F38" s="21"/>
      <c r="G38" s="2"/>
    </row>
    <row r="39" spans="1:7" ht="17.25" customHeight="1">
      <c r="A39" s="30" t="s">
        <v>44</v>
      </c>
      <c r="B39" s="33">
        <f>SUM(B36:B37)-B38</f>
        <v>0</v>
      </c>
      <c r="C39" s="17" t="s">
        <v>43</v>
      </c>
      <c r="D39" s="66"/>
      <c r="E39" s="66"/>
      <c r="F39" s="66"/>
      <c r="G39" s="2"/>
    </row>
    <row r="40" spans="1:7" ht="16.5" customHeight="1">
      <c r="A40" s="30"/>
      <c r="B40" s="34"/>
      <c r="C40" s="27" t="s">
        <v>23</v>
      </c>
      <c r="D40" s="67">
        <f>IF(D38="현금(이체X)",D36,IF(D38="카드",D36+D36*13%,IF(D38="이체 및 현금영수증",D36+D36*10%,IF(D38="이체 및 세금계산서",D36+D36*10%,IF(D38="이체 및 세금계산서",D36+D36*10%,)))))-D39</f>
        <v>620000</v>
      </c>
      <c r="E40" s="67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50</v>
      </c>
      <c r="D1" s="23" t="s">
        <v>52</v>
      </c>
    </row>
    <row r="2" spans="1:4">
      <c r="A2" t="s">
        <v>38</v>
      </c>
      <c r="B2" t="s">
        <v>20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2">
        <f>Sheet1!D36-(Sheet1!B36/1.1)</f>
        <v>620000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2020-02-13T10:30:51Z</dcterms:modified>
</cp:coreProperties>
</file>