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B485BFF-B3E0-4406-B6A6-05AA42A1354B}" xr6:coauthVersionLast="45" xr6:coauthVersionMax="45" xr10:uidLastSave="{00000000-0000-0000-0000-000000000000}"/>
  <bookViews>
    <workbookView xWindow="13875" yWindow="24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26" i="1" l="1"/>
  <c r="F27" i="1"/>
  <c r="F28" i="1"/>
  <c r="F29" i="1"/>
  <c r="F30" i="1"/>
  <c r="F3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39" i="1" l="1"/>
  <c r="B38" i="1" l="1"/>
  <c r="F25" i="1" l="1"/>
  <c r="F6" i="1"/>
  <c r="C21" i="1" l="1"/>
  <c r="C22" i="1" s="1"/>
  <c r="C33" i="1"/>
  <c r="D35" i="1" l="1"/>
  <c r="D39" i="1" s="1"/>
  <c r="D36" i="1" l="1"/>
</calcChain>
</file>

<file path=xl/sharedStrings.xml><?xml version="1.0" encoding="utf-8"?>
<sst xmlns="http://schemas.openxmlformats.org/spreadsheetml/2006/main" count="75" uniqueCount="65">
  <si>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</si>
  <si>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</si>
  <si>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</si>
  <si>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</si>
  <si>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</si>
  <si>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</si>
  <si>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</si>
  <si>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</si>
  <si>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</si>
  <si>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</si>
  <si>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</si>
  <si>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</si>
  <si>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</si>
  <si>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</si>
  <si>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</si>
  <si>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</si>
  <si>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</si>
  <si>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</si>
  <si>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</si>
  <si>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</si>
  <si>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</si>
  <si>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</si>
  <si>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</si>
  <si>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</si>
  <si>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</si>
  <si>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</si>
  <si>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</si>
  <si>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</si>
  <si>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</si>
  <si>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</si>
  <si>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</si>
  <si>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</si>
  <si>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</si>
  <si>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</si>
  <si>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</si>
  <si>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</si>
  <si>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</si>
  <si>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</si>
  <si>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</si>
  <si>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</si>
  <si>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 xml:space="preserve">전화번호: </t>
    <phoneticPr fontId="1" type="noConversion"/>
  </si>
  <si>
    <t>납품일자: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</si>
  <si>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</si>
  <si>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</si>
  <si>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</si>
  <si>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</si>
  <si>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</si>
  <si>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</si>
  <si>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카드 결제 금액</t>
    <phoneticPr fontId="1" type="noConversion"/>
  </si>
  <si>
    <t>현금 결제 금액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</si>
  <si>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</si>
  <si>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</si>
  <si>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</si>
  <si>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</si>
  <si>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</si>
  <si>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</si>
  <si>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</si>
  <si>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</si>
  <si>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이엠텍 지포스 RTX 2060 SUPER MIRACLE V2 D6 8GB</t>
    <phoneticPr fontId="1" type="noConversion"/>
  </si>
  <si>
    <t>삼성전자 970 EVO Plus M.2 2280(500GB)</t>
    <phoneticPr fontId="1" type="noConversion"/>
  </si>
  <si>
    <t>BRAVOTEC SWORD S830 RGB 타이탄 글래스(블랙)</t>
    <phoneticPr fontId="1" type="noConversion"/>
  </si>
  <si>
    <t>마이크로닉스 Classic II 600W +12V Single Rail 85+</t>
    <phoneticPr fontId="1" type="noConversion"/>
  </si>
  <si>
    <t>카드</t>
  </si>
  <si>
    <t>견적일자: 2019년  12 월   26 일</t>
    <phoneticPr fontId="1" type="noConversion"/>
  </si>
  <si>
    <t>고객성명(회사명): 강훈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</si>
</sst>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₩&quot;#,##0_);[Red]\(&quot;₩&quot;#,##0\)"/>
    <numFmt numFmtId="177" formatCode="#,##0_);[Red]\(#,##0\)"/>
    <numFmt numFmtId="178" formatCode="&quot;₩&quot;#,##0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view="pageLayout" zoomScaleNormal="100" workbookViewId="0">
      <selection activeCell="B12" sqref="B1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64</v>
      </c>
      <c r="B1" s="34" t="s">
        <v>27</v>
      </c>
      <c r="C1" s="41"/>
      <c r="D1" s="42"/>
      <c r="E1" s="42"/>
      <c r="F1" s="43"/>
    </row>
    <row r="2" spans="1:7" ht="22.5" customHeight="1">
      <c r="A2" s="13" t="s">
        <v>40</v>
      </c>
      <c r="B2" s="35"/>
      <c r="C2" s="44"/>
      <c r="D2" s="45"/>
      <c r="E2" s="45"/>
      <c r="F2" s="46"/>
    </row>
    <row r="3" spans="1:7" ht="22.5" customHeight="1">
      <c r="A3" s="13" t="s">
        <v>63</v>
      </c>
      <c r="B3" s="13" t="s">
        <v>41</v>
      </c>
      <c r="C3" s="44"/>
      <c r="D3" s="45"/>
      <c r="E3" s="45"/>
      <c r="F3" s="46"/>
    </row>
    <row r="4" spans="1:7" ht="22.5" customHeight="1">
      <c r="A4" s="60" t="s">
        <v>25</v>
      </c>
      <c r="B4" s="61"/>
      <c r="C4" s="47"/>
      <c r="D4" s="48"/>
      <c r="E4" s="48"/>
      <c r="F4" s="49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8" t="s">
        <v>36</v>
      </c>
      <c r="B6" s="14" t="s">
        <v>55</v>
      </c>
      <c r="C6" s="3" t="s">
        <v>6</v>
      </c>
      <c r="D6" s="8">
        <v>263000</v>
      </c>
      <c r="E6" s="3">
        <v>1</v>
      </c>
      <c r="F6" s="8">
        <f>D6*E6</f>
        <v>263000</v>
      </c>
      <c r="G6" s="2"/>
    </row>
    <row r="7" spans="1:7" ht="24" customHeight="1">
      <c r="A7" s="39"/>
      <c r="B7" s="14" t="s">
        <v>56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39"/>
      <c r="B8" s="14" t="s">
        <v>57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 ht="24">
      <c r="A9" s="39"/>
      <c r="B9" s="14" t="s">
        <v>58</v>
      </c>
      <c r="C9" s="3" t="s">
        <v>9</v>
      </c>
      <c r="D9" s="8">
        <v>496000</v>
      </c>
      <c r="E9" s="3">
        <v>1</v>
      </c>
      <c r="F9" s="8">
        <f t="shared" si="0"/>
        <v>496000</v>
      </c>
      <c r="G9" s="2"/>
    </row>
    <row r="10" spans="1:7" ht="24" customHeight="1">
      <c r="A10" s="39"/>
      <c r="B10" s="14" t="s">
        <v>59</v>
      </c>
      <c r="C10" s="3" t="s">
        <v>10</v>
      </c>
      <c r="D10" s="8">
        <v>140000</v>
      </c>
      <c r="E10" s="3">
        <v>1</v>
      </c>
      <c r="F10" s="8">
        <f t="shared" si="0"/>
        <v>140000</v>
      </c>
      <c r="G10" s="2"/>
    </row>
    <row r="11" spans="1:7">
      <c r="A11" s="39"/>
      <c r="B11" s="14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39"/>
      <c r="B12" s="14" t="s">
        <v>39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39"/>
      <c r="B13" s="11" t="s">
        <v>60</v>
      </c>
      <c r="C13" s="3" t="s">
        <v>13</v>
      </c>
      <c r="D13" s="8">
        <v>67000</v>
      </c>
      <c r="E13" s="3">
        <v>1</v>
      </c>
      <c r="F13" s="8">
        <f t="shared" si="0"/>
        <v>67000</v>
      </c>
      <c r="G13" s="2"/>
    </row>
    <row r="14" spans="1:7" ht="24">
      <c r="A14" s="39"/>
      <c r="B14" s="11" t="s">
        <v>61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39"/>
      <c r="B15" s="11" t="s">
        <v>39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39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39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39"/>
      <c r="B18" s="16" t="s">
        <v>19</v>
      </c>
      <c r="C18" s="4" t="s">
        <v>17</v>
      </c>
      <c r="D18" s="9">
        <v>49000</v>
      </c>
      <c r="E18" s="4">
        <v>1</v>
      </c>
      <c r="F18" s="8">
        <f t="shared" si="0"/>
        <v>49000</v>
      </c>
      <c r="G18" s="2"/>
    </row>
    <row r="19" spans="1:7">
      <c r="A19" s="39"/>
      <c r="B19" s="19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39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39"/>
      <c r="B21" s="62" t="s">
        <v>18</v>
      </c>
      <c r="C21" s="30">
        <f>SUM(F6:F20)</f>
        <v>1260000</v>
      </c>
      <c r="D21" s="30"/>
      <c r="E21" s="12">
        <v>1</v>
      </c>
      <c r="F21" s="52" t="s">
        <v>20</v>
      </c>
      <c r="G21" s="2"/>
    </row>
    <row r="22" spans="1:7" ht="12.75" customHeight="1" thickBot="1">
      <c r="A22" s="39"/>
      <c r="B22" s="63"/>
      <c r="C22" s="30">
        <f>C21*E21</f>
        <v>1260000</v>
      </c>
      <c r="D22" s="30"/>
      <c r="E22" s="30"/>
      <c r="F22" s="53"/>
      <c r="G22" s="2"/>
    </row>
    <row r="23" spans="1:7" ht="12.75" customHeight="1" thickBot="1">
      <c r="A23" s="39"/>
      <c r="B23" s="64"/>
      <c r="C23" s="30"/>
      <c r="D23" s="30"/>
      <c r="E23" s="30"/>
      <c r="F23" s="54"/>
      <c r="G23" s="2"/>
    </row>
    <row r="24" spans="1:7" ht="17.25" customHeight="1">
      <c r="A24" s="39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0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17"/>
      <c r="B26" s="11"/>
      <c r="C26" s="3" t="s">
        <v>28</v>
      </c>
      <c r="D26" s="8"/>
      <c r="E26" s="3"/>
      <c r="F26" s="8">
        <f t="shared" ref="F26:F32" si="1">D26*E26</f>
        <v>0</v>
      </c>
      <c r="G26" s="2"/>
    </row>
    <row r="27" spans="1:7">
      <c r="A27" s="1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1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 ht="13.5" customHeight="1">
      <c r="A33" s="56" t="s">
        <v>51</v>
      </c>
      <c r="B33" s="36" t="s">
        <v>54</v>
      </c>
      <c r="C33" s="29">
        <f>SUM(F25:F32)</f>
        <v>0</v>
      </c>
      <c r="D33" s="29"/>
      <c r="E33" s="31"/>
      <c r="F33" s="50" t="s">
        <v>20</v>
      </c>
      <c r="G33" s="2"/>
    </row>
    <row r="34" spans="1:7" ht="14.25" customHeight="1">
      <c r="A34" s="57"/>
      <c r="B34" s="37"/>
      <c r="C34" s="32"/>
      <c r="D34" s="32"/>
      <c r="E34" s="27"/>
      <c r="F34" s="51"/>
      <c r="G34" s="2"/>
    </row>
    <row r="35" spans="1:7" ht="16.5" customHeight="1">
      <c r="A35" s="22" t="s">
        <v>48</v>
      </c>
      <c r="B35" s="23"/>
      <c r="C35" s="20" t="s">
        <v>4</v>
      </c>
      <c r="D35" s="29">
        <f>SUM(C22,C33)</f>
        <v>1260000</v>
      </c>
      <c r="E35" s="29"/>
      <c r="F35" s="21" t="s">
        <v>20</v>
      </c>
      <c r="G35" s="2"/>
    </row>
    <row r="36" spans="1:7" ht="16.5" customHeight="1">
      <c r="A36" s="22" t="s">
        <v>49</v>
      </c>
      <c r="B36" s="23"/>
      <c r="C36" s="20" t="s">
        <v>22</v>
      </c>
      <c r="D36" s="27">
        <f>D35*1.1-D35</f>
        <v>126000</v>
      </c>
      <c r="E36" s="28"/>
      <c r="F36" s="24"/>
      <c r="G36" s="2"/>
    </row>
    <row r="37" spans="1:7" ht="17.25" customHeight="1">
      <c r="A37" s="22" t="s">
        <v>47</v>
      </c>
      <c r="B37" s="23"/>
      <c r="C37" s="20" t="s">
        <v>45</v>
      </c>
      <c r="D37" s="31" t="s">
        <v>62</v>
      </c>
      <c r="E37" s="33"/>
      <c r="F37" s="25"/>
      <c r="G37" s="2"/>
    </row>
    <row r="38" spans="1:7" ht="17.25" customHeight="1">
      <c r="A38" s="55" t="s">
        <v>50</v>
      </c>
      <c r="B38" s="58">
        <f>SUM(B35:B36)-B37</f>
        <v>0</v>
      </c>
      <c r="C38" s="20" t="s">
        <v>47</v>
      </c>
      <c r="D38" s="29"/>
      <c r="E38" s="29"/>
      <c r="F38" s="29"/>
      <c r="G38" s="2"/>
    </row>
    <row r="39" spans="1:7" ht="16.5" customHeight="1">
      <c r="A39" s="55"/>
      <c r="B39" s="59"/>
      <c r="C39" s="20" t="s">
        <v>23</v>
      </c>
      <c r="D39" s="29">
        <f>IF(D37="현금(이체X)",D35,IF(D37="카드",D35+D35*10%,IF(D37="이체 및 현금영수증",D35+D35*10%,IF(D37="이체 및 세금계산서",D35+D35*10%,IF(D37="이체 및 세금계산서",D35+D35*10%,)))))-D38</f>
        <v>1386000</v>
      </c>
      <c r="E39" s="29"/>
      <c r="F39" s="26" t="str">
        <f>IF(D37="현금(이체X)",Sheet2!B2,IF(D37="카드",Sheet2!B1,IF(D37="이체 및 현금영수증",Sheet2!B1,IF(D37="카드+현금",Sheet2!B3,IF(D37="이체 및 세금계산서",Sheet2!B1)))))</f>
        <v>VAT포함</v>
      </c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</sheetData>
  <mergeCells count="19">
    <mergeCell ref="A38:A39"/>
    <mergeCell ref="A33:A34"/>
    <mergeCell ref="B38:B39"/>
    <mergeCell ref="A4:B4"/>
    <mergeCell ref="B21:B23"/>
    <mergeCell ref="B1:B2"/>
    <mergeCell ref="B33:B34"/>
    <mergeCell ref="A6:A25"/>
    <mergeCell ref="C1:F4"/>
    <mergeCell ref="F33:F34"/>
    <mergeCell ref="F21:F23"/>
    <mergeCell ref="D36:E36"/>
    <mergeCell ref="D35:E35"/>
    <mergeCell ref="D39:E39"/>
    <mergeCell ref="C21:D21"/>
    <mergeCell ref="C22:E23"/>
    <mergeCell ref="C33:E34"/>
    <mergeCell ref="D38:F38"/>
    <mergeCell ref="D37:E37"/>
  </mergeCells>
  <phoneticPr fontId="1" type="noConversion"/>
  <pageMargins left="0.23622047244094491" right="0.23622047244094491" top="0.59055118110236227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ABB902-FD6D-4C87-B674-27DD9F54600D}">
          <x14:formula1>
            <xm:f>Sheet2!$A$1:$A$5</xm:f>
          </x14:formula1>
          <xm:sqref>D37:E37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E15E-EB99-499B-9D05-917DA9E3FAAC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46</v>
      </c>
      <c r="B1" t="s">
        <v>26</v>
      </c>
    </row>
    <row r="2" spans="1:2">
      <c r="A2" t="s">
        <v>42</v>
      </c>
      <c r="B2" t="s">
        <v>20</v>
      </c>
    </row>
    <row r="3" spans="1:2">
      <c r="A3" t="s">
        <v>43</v>
      </c>
      <c r="B3" t="s">
        <v>53</v>
      </c>
    </row>
    <row r="4" spans="1:2">
      <c r="A4" t="s">
        <v>44</v>
      </c>
    </row>
    <row r="5" spans="1:2">
      <c r="A5" t="s">
        <v>52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2019-12-26T03:53:16Z</cp:lastPrinted>
  <dcterms:created xsi:type="dcterms:W3CDTF">2019-03-28T03:58:09Z</dcterms:created>
  <dcterms:modified xsi:type="dcterms:W3CDTF">2019-12-26T03:54:12Z</dcterms:modified>
</cp:coreProperties>
</file>