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E24264-91CC-41FB-A737-5CDE22596B40}" xr6:coauthVersionLast="47" xr6:coauthVersionMax="47" xr10:uidLastSave="{00000000-0000-0000-0000-000000000000}"/>
  <bookViews>
    <workbookView xWindow="33285" yWindow="0" windowWidth="16545" windowHeight="14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<sst xmlns="http://schemas.openxmlformats.org/spreadsheetml/2006/main" count="88" uniqueCount="79">
  <si>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</si>
  <si>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</si>
  <si>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</si>
  <si>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</si>
  <si>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</si>
  <si>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</si>
  <si>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</si>
  <si>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</si>
  <si>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</si>
  <si>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</si>
  <si>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</si>
  <si>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</si>
  <si>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</si>
  <si>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</si>
  <si>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</si>
  <si>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</si>
  <si>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</si>
  <si>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</si>
  <si>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</si>
  <si>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</si>
  <si>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</si>
  <si>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</si>
  <si>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</si>
  <si>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</si>
  <si>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</si>
  <si>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</si>
  <si>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</si>
  <si>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</si>
  <si>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</si>
  <si>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</si>
  <si>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</si>
  <si>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</si>
  <si>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</si>
  <si>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</si>
  <si>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</si>
  <si>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</si>
  <si>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</si>
  <si>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</si>
  <si>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</si>
  <si>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</si>
  <si>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</si>
  <si>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</si>
  <si>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</si>
  <si>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</si>
  <si>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</si>
  <si>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</si>
  <si>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</si>
  <si>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</si>
  <si>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</si>
  <si>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</si>
  <si>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</si>
  <si>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</si>
  <si>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</si>
  <si>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</si>
  <si>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</si>
  <si>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</si>
  <si>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</si>
  <si>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</si>
  <si>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</si>
  <si>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</si>
  <si>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</si>
  <si>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</si>
  <si>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</si>
  <si>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</si>
  <si>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</si>
  <si>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</si>
  <si>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HP(휴렛팩커드) EX900 2280 (250GB)  </t>
    <phoneticPr fontId="1" type="noConversion"/>
  </si>
  <si>
    <t xml:space="preserve">ASUS(아수스) A320M-C R2.0 대원 (벌크)  </t>
    <phoneticPr fontId="1" type="noConversion"/>
  </si>
  <si>
    <t xml:space="preserve">HIS RX 560 14CU iCooler OC 2G  </t>
    <phoneticPr fontId="1" type="noConversion"/>
  </si>
  <si>
    <t>삼성전자 DDR4 8G PC4-21300 (정품)</t>
    <phoneticPr fontId="1" type="noConversion"/>
  </si>
  <si>
    <t>/</t>
    <phoneticPr fontId="1" type="noConversion"/>
  </si>
  <si>
    <t>AMD 라이젠 5 3500X (마티스) (멀티팩)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</si>
  <si>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</si>
  <si>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</si>
  <si>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</si>
  <si>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헤드셋</t>
    <phoneticPr fontId="1" type="noConversion"/>
  </si>
  <si>
    <t>ABKO HACKER N550 ENC 가상 7.1 RGB 진동 노이즈 캔슬링 마이크 3D 초경량 헤드셋</t>
    <phoneticPr fontId="1" type="noConversion"/>
  </si>
  <si>
    <t>강명규</t>
    <phoneticPr fontId="1" type="noConversion"/>
  </si>
  <si>
    <t>010-2703-3667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</si>
</sst>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3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64</v>
      </c>
      <c r="B1" s="26" t="s">
        <v>77</v>
      </c>
      <c r="C1" s="31" t="s">
        <v>49</v>
      </c>
      <c r="D1" s="32"/>
      <c r="E1" s="87"/>
      <c r="F1" s="88"/>
      <c r="G1" s="88"/>
      <c r="H1" s="89"/>
    </row>
    <row r="2" spans="1:9" ht="22.5" customHeight="1">
      <c r="A2" s="18" t="s">
        <v>50</v>
      </c>
      <c r="B2" s="25" t="s">
        <v>78</v>
      </c>
      <c r="C2" s="33"/>
      <c r="D2" s="34"/>
      <c r="E2" s="90"/>
      <c r="F2" s="91"/>
      <c r="G2" s="91"/>
      <c r="H2" s="92"/>
    </row>
    <row r="3" spans="1:9" ht="22.5" customHeight="1">
      <c r="A3" s="18" t="s">
        <v>51</v>
      </c>
      <c r="B3" s="19">
        <f ca="1">TODAY()</f>
        <v>45396</v>
      </c>
      <c r="C3" s="18" t="s">
        <v>52</v>
      </c>
      <c r="D3" s="24">
        <f ca="1">TODAY()</f>
        <v>45396</v>
      </c>
      <c r="E3" s="90"/>
      <c r="F3" s="91"/>
      <c r="G3" s="91"/>
      <c r="H3" s="92"/>
    </row>
    <row r="4" spans="1:9" ht="22.5" customHeight="1">
      <c r="A4" s="17" t="s">
        <v>48</v>
      </c>
      <c r="B4" s="37"/>
      <c r="C4" s="37"/>
      <c r="D4" s="38"/>
      <c r="E4" s="93"/>
      <c r="F4" s="94"/>
      <c r="G4" s="94"/>
      <c r="H4" s="95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27</v>
      </c>
      <c r="B6" s="100"/>
      <c r="C6" s="57" t="s">
        <v>71</v>
      </c>
      <c r="D6" s="58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1"/>
      <c r="B7" s="102"/>
      <c r="C7" s="57" t="s">
        <v>70</v>
      </c>
      <c r="D7" s="58"/>
      <c r="E7" s="29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57" t="s">
        <v>67</v>
      </c>
      <c r="D8" s="5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7" t="s">
        <v>69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7" t="s">
        <v>68</v>
      </c>
      <c r="D10" s="58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1"/>
      <c r="B11" s="102"/>
      <c r="C11" s="57" t="s">
        <v>66</v>
      </c>
      <c r="D11" s="58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7" t="s">
        <v>70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46" t="s">
        <v>70</v>
      </c>
      <c r="D13" s="4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46" t="s">
        <v>72</v>
      </c>
      <c r="D14" s="47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46" t="s">
        <v>73</v>
      </c>
      <c r="D15" s="47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1"/>
      <c r="B16" s="102"/>
      <c r="C16" s="53" t="s">
        <v>47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2"/>
      <c r="D17" s="21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5" t="s">
        <v>61</v>
      </c>
      <c r="D18" s="5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1"/>
      <c r="D19" s="52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39" t="s">
        <v>18</v>
      </c>
      <c r="D20" s="39"/>
      <c r="E20" s="59">
        <f>SUM(H6:H19)</f>
        <v>652000</v>
      </c>
      <c r="F20" s="59"/>
      <c r="G20" s="23">
        <v>1</v>
      </c>
      <c r="H20" s="98" t="s">
        <v>20</v>
      </c>
      <c r="I20" s="2"/>
    </row>
    <row r="21" spans="1:9" ht="12.75" customHeight="1">
      <c r="A21" s="101"/>
      <c r="B21" s="102"/>
      <c r="C21" s="39"/>
      <c r="D21" s="39"/>
      <c r="E21" s="59">
        <f>E20*G20</f>
        <v>652000</v>
      </c>
      <c r="F21" s="59"/>
      <c r="G21" s="59"/>
      <c r="H21" s="98"/>
      <c r="I21" s="2"/>
    </row>
    <row r="22" spans="1:9" ht="12.75" customHeight="1">
      <c r="A22" s="101"/>
      <c r="B22" s="102"/>
      <c r="C22" s="39"/>
      <c r="D22" s="39"/>
      <c r="E22" s="59"/>
      <c r="F22" s="59"/>
      <c r="G22" s="59"/>
      <c r="H22" s="98"/>
      <c r="I22" s="2"/>
    </row>
    <row r="23" spans="1:9" ht="17.25" customHeight="1">
      <c r="A23" s="101"/>
      <c r="B23" s="102"/>
      <c r="C23" s="44" t="s">
        <v>24</v>
      </c>
      <c r="D23" s="45"/>
      <c r="E23" s="20" t="s">
        <v>1</v>
      </c>
      <c r="F23" s="20" t="s">
        <v>2</v>
      </c>
      <c r="G23" s="20" t="s">
        <v>3</v>
      </c>
      <c r="H23" s="20"/>
      <c r="I23" s="2"/>
    </row>
    <row r="24" spans="1:9" ht="39" customHeight="1">
      <c r="A24" s="103"/>
      <c r="B24" s="104"/>
      <c r="C24" s="46" t="s">
        <v>74</v>
      </c>
      <c r="D24" s="47"/>
      <c r="E24" s="5" t="s">
        <v>21</v>
      </c>
      <c r="F24" s="6">
        <v>198000</v>
      </c>
      <c r="G24" s="3">
        <v>1</v>
      </c>
      <c r="H24" s="6">
        <f>F24*G24</f>
        <v>198000</v>
      </c>
      <c r="I24" s="2"/>
    </row>
    <row r="25" spans="1:9" ht="26.25" customHeight="1">
      <c r="A25" s="67" t="str">
        <f>IF(F37="현금(이체X)",Sheet2!D2,IF(F37="카드",Sheet2!D2,IF(F37="이체 및 현금영수증",Sheet2!E1,IF(F37="카드+현금",Sheet2!D2,IF(F37="이체 및 세금계산서",Sheet2!D1)))))</f>
        <v>참고사항</v>
      </c>
      <c r="B25" s="68"/>
      <c r="C25" s="48" t="s">
        <v>76</v>
      </c>
      <c r="D25" s="47"/>
      <c r="E25" s="3" t="s">
        <v>75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69"/>
      <c r="B26" s="70"/>
      <c r="C26" s="48"/>
      <c r="D26" s="47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49"/>
      <c r="D27" s="50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49"/>
      <c r="D28" s="50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49"/>
      <c r="D29" s="50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49"/>
      <c r="D30" s="5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36</v>
      </c>
      <c r="B33" s="74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59">
        <f>SUM(H24:H32)</f>
        <v>230000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2"/>
      <c r="D34" s="43"/>
      <c r="E34" s="61"/>
      <c r="F34" s="61"/>
      <c r="G34" s="62"/>
      <c r="H34" s="97"/>
      <c r="I34" s="2"/>
    </row>
    <row r="35" spans="1:9" ht="16.5" customHeight="1">
      <c r="A35" s="65" t="s">
        <v>38</v>
      </c>
      <c r="B35" s="66"/>
      <c r="C35" s="79"/>
      <c r="D35" s="80"/>
      <c r="E35" s="8" t="s">
        <v>4</v>
      </c>
      <c r="F35" s="107">
        <f>SUM(E21,E33)</f>
        <v>882000</v>
      </c>
      <c r="G35" s="107"/>
      <c r="H35" s="9" t="s">
        <v>20</v>
      </c>
      <c r="I35" s="2"/>
    </row>
    <row r="36" spans="1:9" ht="16.5" customHeight="1">
      <c r="A36" s="65" t="s">
        <v>39</v>
      </c>
      <c r="B36" s="66"/>
      <c r="C36" s="77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8"/>
      <c r="E36" s="8" t="s">
        <v>22</v>
      </c>
      <c r="F36" s="105">
        <f>F35*1.1-F35</f>
        <v>88200.000000000116</v>
      </c>
      <c r="G36" s="106"/>
      <c r="H36" s="10"/>
      <c r="I36" s="2"/>
    </row>
    <row r="37" spans="1:9" ht="17.25" customHeight="1">
      <c r="A37" s="65" t="s">
        <v>34</v>
      </c>
      <c r="B37" s="66"/>
      <c r="C37" s="81"/>
      <c r="D37" s="82"/>
      <c r="E37" s="8" t="s">
        <v>32</v>
      </c>
      <c r="F37" s="63" t="s">
        <v>65</v>
      </c>
      <c r="G37" s="64"/>
      <c r="H37" s="11"/>
      <c r="I37" s="2"/>
    </row>
    <row r="38" spans="1:9" ht="19.5" customHeight="1">
      <c r="A38" s="73" t="s">
        <v>35</v>
      </c>
      <c r="B38" s="74"/>
      <c r="C38" s="83">
        <f>SUM(C35:C36)-C37</f>
        <v>0</v>
      </c>
      <c r="D38" s="84"/>
      <c r="E38" s="28"/>
      <c r="F38" s="63">
        <v>2000</v>
      </c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23</v>
      </c>
      <c r="F39" s="59">
        <f>IF(F37="현금(이체X)",F35,IF(F37="카드",F35+F35*13%,IF(F37="이체 및 현금영수증",F35+F35*10%,IF(F37="이체 및 세금계산서",F35+F35*10%,IF(F37="이체 및 세금계산서",F35+F35*10%,)))))-F38</f>
        <v>880000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5" ht="82.5">
      <c r="A1" t="s">
        <v>33</v>
      </c>
      <c r="B1" t="s">
        <v>25</v>
      </c>
      <c r="C1" t="s">
        <v>40</v>
      </c>
      <c r="D1" s="13" t="s">
        <v>42</v>
      </c>
      <c r="E1" t="s">
        <v>63</v>
      </c>
    </row>
    <row r="2" spans="1:5">
      <c r="A2" t="s">
        <v>29</v>
      </c>
      <c r="B2" t="s">
        <v>20</v>
      </c>
      <c r="C2" t="s">
        <v>45</v>
      </c>
      <c r="D2" t="s">
        <v>41</v>
      </c>
    </row>
    <row r="3" spans="1:5">
      <c r="A3" t="s">
        <v>30</v>
      </c>
      <c r="B3" t="s">
        <v>37</v>
      </c>
      <c r="D3" s="16" t="s">
        <v>43</v>
      </c>
    </row>
    <row r="4" spans="1:5">
      <c r="A4" t="s">
        <v>31</v>
      </c>
      <c r="B4" s="12">
        <f>Sheet1!F35-(Sheet1!C35/1.3)</f>
        <v>882000</v>
      </c>
    </row>
    <row r="5" spans="1:5">
      <c r="A5" t="s">
        <v>46</v>
      </c>
    </row>
    <row r="6" spans="1:5">
      <c r="A6" t="s">
        <v>44</v>
      </c>
    </row>
    <row r="7" spans="1:5">
      <c r="A7" t="s">
        <v>19</v>
      </c>
      <c r="B7" s="12">
        <v>60000</v>
      </c>
    </row>
    <row r="8" spans="1:5">
      <c r="A8" t="s">
        <v>56</v>
      </c>
      <c r="B8" s="12">
        <v>70000</v>
      </c>
    </row>
    <row r="9" spans="1:5">
      <c r="A9" t="s">
        <v>54</v>
      </c>
      <c r="B9" s="12">
        <v>80000</v>
      </c>
    </row>
    <row r="10" spans="1:5">
      <c r="A10" t="s">
        <v>55</v>
      </c>
      <c r="B10" s="12">
        <v>100000</v>
      </c>
    </row>
    <row r="11" spans="1:5">
      <c r="A11" t="s">
        <v>58</v>
      </c>
      <c r="B11" s="12">
        <v>151200</v>
      </c>
    </row>
    <row r="12" spans="1:5">
      <c r="A12" t="s">
        <v>57</v>
      </c>
      <c r="B12" s="12">
        <v>188000</v>
      </c>
    </row>
    <row r="13" spans="1:5">
      <c r="A13" t="s">
        <v>59</v>
      </c>
      <c r="B13" s="12">
        <v>194290</v>
      </c>
    </row>
    <row r="14" spans="1:5">
      <c r="A14" t="s">
        <v>60</v>
      </c>
      <c r="B14" s="12">
        <v>359000</v>
      </c>
    </row>
    <row r="15" spans="1:5">
      <c r="A15" t="s">
        <v>62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2020-04-19T06:43:54Z</cp:lastPrinted>
  <dcterms:created xsi:type="dcterms:W3CDTF">2019-03-28T03:58:09Z</dcterms:created>
  <dcterms:modified xsi:type="dcterms:W3CDTF">2024-04-14T06:30:00Z</dcterms:modified>
</cp:coreProperties>
</file>