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2821F5B5-0262-4D5F-9CF0-909435B9220A}" xr6:coauthVersionLast="47" xr6:coauthVersionMax="47" xr10:uidLastSave="{B7F1E60E-5B38-4E06-85A8-5C5281B1BF84}"/>
  <bookViews>
    <workbookView xWindow="7215" yWindow="441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<sst xmlns="http://schemas.openxmlformats.org/spreadsheetml/2006/main" count="83" uniqueCount="73">
  <si>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</si>
  <si>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</si>
  <si>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</si>
  <si>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</si>
  <si>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</si>
  <si>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</si>
  <si>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</si>
  <si>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</si>
  <si>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</si>
  <si>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</si>
  <si>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</si>
  <si>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</si>
  <si>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</si>
  <si>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</si>
  <si>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</si>
  <si>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</si>
  <si>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</si>
  <si>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</si>
  <si>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</si>
  <si>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</si>
  <si>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</si>
  <si>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</si>
  <si>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</si>
  <si>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</si>
  <si>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</si>
  <si>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</si>
  <si>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</si>
  <si>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</si>
  <si>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</si>
  <si>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</si>
  <si>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</si>
  <si>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</si>
  <si>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</si>
  <si>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</si>
  <si>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</si>
  <si>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</si>
  <si>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</si>
  <si>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</si>
  <si>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</si>
  <si>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</si>
  <si>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</si>
  <si>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</si>
  <si>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</si>
  <si>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</si>
  <si>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</si>
  <si>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</si>
  <si>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</si>
  <si>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</si>
  <si>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</si>
  <si>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</si>
  <si>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</si>
  <si>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</si>
  <si>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</si>
  <si>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</si>
  <si>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</si>
  <si>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</si>
  <si>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</si>
  <si>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</si>
  <si>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</si>
  <si>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</si>
  <si>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</si>
  <si>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</si>
  <si>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</si>
  <si>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코어i3-10세대 10105F (코멧레이크S 리프레시) (정품)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</si>
  <si>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</si>
  <si>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</si>
  <si>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</si>
  <si>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</si>
  <si>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COLORFUL 지포스 GTX1050 Ti NE V2 D5 4GB
중고 1년무상보증</t>
    <phoneticPr fontId="1" type="noConversion"/>
  </si>
  <si>
    <t>인텔정품쿨러</t>
    <phoneticPr fontId="1" type="noConversion"/>
  </si>
  <si>
    <t>ASUS PRIME H510M-K</t>
    <phoneticPr fontId="1" type="noConversion"/>
  </si>
  <si>
    <t>이체 및 세금계산서</t>
  </si>
  <si>
    <t>가온리빙 (나형윤)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</si>
</sst>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" zoomScaleNormal="100" zoomScaleSheetLayoutView="10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72</v>
      </c>
      <c r="C1" s="31" t="s">
        <v>59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9"/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6">
        <f ca="1">TODAY()</f>
        <v>44838</v>
      </c>
      <c r="C3" s="15" t="s">
        <v>42</v>
      </c>
      <c r="D3" s="18">
        <v>44828</v>
      </c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63</v>
      </c>
      <c r="D6" s="49"/>
      <c r="E6" s="3" t="s">
        <v>6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62"/>
      <c r="B7" s="63"/>
      <c r="C7" s="48" t="s">
        <v>69</v>
      </c>
      <c r="D7" s="49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70</v>
      </c>
      <c r="D8" s="115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62"/>
      <c r="B9" s="63"/>
      <c r="C9" s="48" t="s">
        <v>64</v>
      </c>
      <c r="D9" s="49"/>
      <c r="E9" s="3" t="s">
        <v>8</v>
      </c>
      <c r="F9" s="6">
        <v>70000</v>
      </c>
      <c r="G9" s="3">
        <v>2</v>
      </c>
      <c r="H9" s="6">
        <f t="shared" si="0"/>
        <v>140000</v>
      </c>
      <c r="I9" s="2"/>
    </row>
    <row r="10" spans="1:9" ht="24" customHeight="1">
      <c r="A10" s="62"/>
      <c r="B10" s="63"/>
      <c r="C10" s="48" t="s">
        <v>68</v>
      </c>
      <c r="D10" s="49"/>
      <c r="E10" s="3" t="s">
        <v>9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62"/>
      <c r="B11" s="63"/>
      <c r="C11" s="50"/>
      <c r="D11" s="5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65</v>
      </c>
      <c r="D12" s="4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66</v>
      </c>
      <c r="D14" s="4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2"/>
      <c r="B15" s="63"/>
      <c r="C15" s="42" t="s">
        <v>67</v>
      </c>
      <c r="D15" s="43"/>
      <c r="E15" s="3" t="s">
        <v>12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61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16</v>
      </c>
      <c r="D20" s="39"/>
      <c r="E20" s="55">
        <f>SUM(H6:H19)</f>
        <v>682000</v>
      </c>
      <c r="F20" s="55"/>
      <c r="G20" s="24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682000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8"/>
      <c r="B24" s="69"/>
      <c r="C24" s="42"/>
      <c r="D24" s="4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ref="H26:H32" si="1">F26*G26</f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682000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68200.000000000116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71</v>
      </c>
      <c r="G37" s="71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1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5" t="s">
        <v>20</v>
      </c>
      <c r="F39" s="119">
        <f>IF(F37="현금(이체X)",F35,IF(F37="웹결제",ROUND(Sheet2!B6,-4),IF(F37="이체 및 현금영수증",F35+F35*10%,IF(F37="이체 및 세금계산서",F35+F35*10%,IF(F37="이체 및 세금계산서",F35+F35*10%,)))))-F38</f>
        <v>750200</v>
      </c>
      <c r="G39" s="119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0" t="s">
        <v>60</v>
      </c>
      <c r="G40" s="30"/>
      <c r="H40" s="27">
        <f>F39-(F36+F35)</f>
        <v>0</v>
      </c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682000</v>
      </c>
    </row>
    <row r="5" spans="1:5">
      <c r="A5" t="s">
        <v>38</v>
      </c>
      <c r="B5">
        <f>B4*1.12</f>
        <v>763840.00000000012</v>
      </c>
    </row>
    <row r="6" spans="1:5">
      <c r="A6" t="s">
        <v>58</v>
      </c>
      <c r="B6">
        <f>B4*1.13</f>
        <v>770659.99999999988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2022-10-04T06:45:37Z</dcterms:modified>
</cp:coreProperties>
</file>