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5" documentId="11_0811AAB29FA3F909AFA2D64041C440EBBC4F28E2" xr6:coauthVersionLast="47" xr6:coauthVersionMax="47" xr10:uidLastSave="{5B3FA90B-2192-4E49-9D8E-4CE907ECEC8B}"/>
  <bookViews>
    <workbookView xWindow="6180" yWindow="2595" windowWidth="28800" windowHeight="153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40" i="1"/>
  <c r="J29" i="1"/>
  <c r="J30" i="1"/>
  <c r="J32" i="1"/>
  <c r="J33" i="1"/>
  <c r="J34" i="1"/>
  <c r="J35" i="1"/>
  <c r="J28" i="1"/>
  <c r="H27" i="1" l="1"/>
  <c r="G26" i="1"/>
  <c r="I34" i="1" l="1"/>
  <c r="I33" i="1"/>
  <c r="I29" i="1"/>
  <c r="I35" i="1"/>
  <c r="I32" i="1"/>
  <c r="I30" i="1"/>
  <c r="I28" i="1"/>
  <c r="D30" i="1"/>
  <c r="D29" i="1"/>
  <c r="D26" i="1"/>
  <c r="A26" i="1"/>
  <c r="D28" i="1" l="1"/>
  <c r="D31" i="1" s="1"/>
  <c r="D32" i="1" s="1"/>
</calcChain>
</file>

<file path=xl/sharedStrings.xml><?xml version="1.0" encoding="utf-8"?>
<sst xmlns="http://schemas.openxmlformats.org/spreadsheetml/2006/main" count="72" uniqueCount="69">
  <si>
    <t>lg</t>
    <phoneticPr fontId="1" type="noConversion"/>
  </si>
  <si>
    <t>신한life</t>
    <phoneticPr fontId="1" type="noConversion"/>
  </si>
  <si>
    <t>넷플</t>
    <phoneticPr fontId="1" type="noConversion"/>
  </si>
  <si>
    <t>티엠정보통신</t>
    <phoneticPr fontId="1" type="noConversion"/>
  </si>
  <si>
    <t>노란</t>
    <phoneticPr fontId="1" type="noConversion"/>
  </si>
  <si>
    <t>롯손</t>
    <phoneticPr fontId="1" type="noConversion"/>
  </si>
  <si>
    <t>삼성생명</t>
    <phoneticPr fontId="1" type="noConversion"/>
  </si>
  <si>
    <t>흥국화재</t>
    <phoneticPr fontId="1" type="noConversion"/>
  </si>
  <si>
    <t>세림</t>
    <phoneticPr fontId="1" type="noConversion"/>
  </si>
  <si>
    <t xml:space="preserve">kt </t>
    <phoneticPr fontId="1" type="noConversion"/>
  </si>
  <si>
    <t>산재</t>
    <phoneticPr fontId="1" type="noConversion"/>
  </si>
  <si>
    <t>고용</t>
    <phoneticPr fontId="1" type="noConversion"/>
  </si>
  <si>
    <t>국민연금</t>
    <phoneticPr fontId="1" type="noConversion"/>
  </si>
  <si>
    <t>국민건강</t>
    <phoneticPr fontId="1" type="noConversion"/>
  </si>
  <si>
    <t>db손해04708</t>
    <phoneticPr fontId="1" type="noConversion"/>
  </si>
  <si>
    <t>퓨리스</t>
    <phoneticPr fontId="1" type="noConversion"/>
  </si>
  <si>
    <t>주차</t>
    <phoneticPr fontId="1" type="noConversion"/>
  </si>
  <si>
    <t>주차권</t>
    <phoneticPr fontId="1" type="noConversion"/>
  </si>
  <si>
    <t>우리금융</t>
    <phoneticPr fontId="1" type="noConversion"/>
  </si>
  <si>
    <t>db손해05607</t>
    <phoneticPr fontId="1" type="noConversion"/>
  </si>
  <si>
    <t>방세</t>
    <phoneticPr fontId="1" type="noConversion"/>
  </si>
  <si>
    <t>처제퇴직금</t>
    <phoneticPr fontId="1" type="noConversion"/>
  </si>
  <si>
    <t>예스코</t>
    <phoneticPr fontId="1" type="noConversion"/>
  </si>
  <si>
    <t>전기세</t>
    <phoneticPr fontId="1" type="noConversion"/>
  </si>
  <si>
    <t>청약</t>
    <phoneticPr fontId="1" type="noConversion"/>
  </si>
  <si>
    <t>김미영</t>
    <phoneticPr fontId="1" type="noConversion"/>
  </si>
  <si>
    <t>개인고정비용</t>
    <phoneticPr fontId="1" type="noConversion"/>
  </si>
  <si>
    <t>사업고정비용</t>
    <phoneticPr fontId="1" type="noConversion"/>
  </si>
  <si>
    <t>개인고정비용 합계</t>
    <phoneticPr fontId="1" type="noConversion"/>
  </si>
  <si>
    <t>사업고정비용 합계</t>
    <phoneticPr fontId="1" type="noConversion"/>
  </si>
  <si>
    <t>식비</t>
    <phoneticPr fontId="1" type="noConversion"/>
  </si>
  <si>
    <t>출퇴근유류비</t>
    <phoneticPr fontId="1" type="noConversion"/>
  </si>
  <si>
    <t>커피</t>
    <phoneticPr fontId="1" type="noConversion"/>
  </si>
  <si>
    <t>LG인터넷</t>
    <phoneticPr fontId="1" type="noConversion"/>
  </si>
  <si>
    <t>임대료</t>
    <phoneticPr fontId="1" type="noConversion"/>
  </si>
  <si>
    <t>관리비</t>
    <phoneticPr fontId="1" type="noConversion"/>
  </si>
  <si>
    <t>다드림 임대료</t>
    <phoneticPr fontId="1" type="noConversion"/>
  </si>
  <si>
    <t>리얼컴 임대료</t>
    <phoneticPr fontId="1" type="noConversion"/>
  </si>
  <si>
    <t>리얼컴 관리비</t>
    <phoneticPr fontId="1" type="noConversion"/>
  </si>
  <si>
    <t>다드림 관리비</t>
    <phoneticPr fontId="1" type="noConversion"/>
  </si>
  <si>
    <t>사업 및 개인고정비용 합계</t>
    <phoneticPr fontId="1" type="noConversion"/>
  </si>
  <si>
    <t>IRP연금</t>
    <phoneticPr fontId="1" type="noConversion"/>
  </si>
  <si>
    <t>개인보험 및 청약합계</t>
    <phoneticPr fontId="1" type="noConversion"/>
  </si>
  <si>
    <t>개인 통신비 합계</t>
    <phoneticPr fontId="1" type="noConversion"/>
  </si>
  <si>
    <t>김인영</t>
    <phoneticPr fontId="1" type="noConversion"/>
  </si>
  <si>
    <t>다드림 고정비용</t>
    <phoneticPr fontId="1" type="noConversion"/>
  </si>
  <si>
    <t>통신비</t>
    <phoneticPr fontId="1" type="noConversion"/>
  </si>
  <si>
    <t>직원급여</t>
    <phoneticPr fontId="1" type="noConversion"/>
  </si>
  <si>
    <t>다드림고정</t>
    <phoneticPr fontId="1" type="noConversion"/>
  </si>
  <si>
    <t>4대보험</t>
    <phoneticPr fontId="1" type="noConversion"/>
  </si>
  <si>
    <t>한달평균</t>
    <phoneticPr fontId="1" type="noConversion"/>
  </si>
  <si>
    <t>퇴직금</t>
    <phoneticPr fontId="1" type="noConversion"/>
  </si>
  <si>
    <t>다드림 고정비용 뺀 개인,사업 합계</t>
    <phoneticPr fontId="1" type="noConversion"/>
  </si>
  <si>
    <t>한달희망평균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</si>
  <si>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</si>
  <si>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</si>
  <si>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</si>
  <si>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</si>
  <si>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</si>
  <si>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</si>
  <si>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</si>
  <si>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</si>
  <si>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고정비용 대비 적자</t>
    <phoneticPr fontId="1" type="noConversion"/>
  </si>
  <si>
    <t>평균</t>
    <phoneticPr fontId="1" type="noConversion"/>
  </si>
  <si>
    <t>9월</t>
    <phoneticPr fontId="1" type="noConversion"/>
  </si>
  <si>
    <t>10월</t>
  </si>
  <si>
    <t>11월</t>
  </si>
  <si>
    <t>12월</t>
  </si>
  <si>
    <t>적자합계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</si>
</sst>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4" workbookViewId="0">
      <selection activeCell="L20" sqref="L20"/>
    </sheetView>
  </sheetViews>
  <sheetFormatPr defaultRowHeight="16.5" x14ac:dyDescent="0.3"/>
  <cols>
    <col min="1" max="1" width="12.75" style="2" bestFit="1" customWidth="1"/>
    <col min="2" max="2" width="9.125" style="2" bestFit="1" customWidth="1"/>
    <col min="3" max="3" width="9" style="2"/>
    <col min="4" max="4" width="13" style="2" bestFit="1" customWidth="1"/>
    <col min="5" max="5" width="9.875" style="2" bestFit="1" customWidth="1"/>
    <col min="6" max="6" width="9.5" style="2" bestFit="1" customWidth="1"/>
    <col min="7" max="7" width="13" style="2" bestFit="1" customWidth="1"/>
    <col min="8" max="8" width="9.875" style="2" bestFit="1" customWidth="1"/>
    <col min="9" max="9" width="18.625" style="2" bestFit="1" customWidth="1"/>
    <col min="10" max="16384" width="9" style="2"/>
  </cols>
  <sheetData>
    <row r="1" spans="1:9" x14ac:dyDescent="0.3">
      <c r="A1" s="7" t="s">
        <v>26</v>
      </c>
      <c r="B1" s="7"/>
      <c r="C1" s="1"/>
      <c r="D1" s="8" t="s">
        <v>27</v>
      </c>
      <c r="E1" s="8"/>
      <c r="G1" s="5" t="s">
        <v>45</v>
      </c>
      <c r="H1" s="5"/>
    </row>
    <row r="2" spans="1:9" x14ac:dyDescent="0.3">
      <c r="A2" s="3"/>
      <c r="B2" s="3"/>
      <c r="D2" s="4"/>
      <c r="E2" s="4"/>
      <c r="G2" s="2" t="s">
        <v>34</v>
      </c>
      <c r="H2" s="2">
        <v>1100000</v>
      </c>
    </row>
    <row r="3" spans="1:9" x14ac:dyDescent="0.3">
      <c r="A3" s="3" t="s">
        <v>41</v>
      </c>
      <c r="B3" s="3">
        <v>500000</v>
      </c>
      <c r="D3" s="4"/>
      <c r="E3" s="4"/>
      <c r="G3" s="2" t="s">
        <v>35</v>
      </c>
      <c r="H3" s="2">
        <v>800000</v>
      </c>
    </row>
    <row r="4" spans="1:9" x14ac:dyDescent="0.3">
      <c r="D4" s="4" t="s">
        <v>3</v>
      </c>
      <c r="E4" s="4">
        <v>53710</v>
      </c>
      <c r="G4" s="2" t="s">
        <v>46</v>
      </c>
    </row>
    <row r="5" spans="1:9" x14ac:dyDescent="0.3">
      <c r="A5" s="3" t="s">
        <v>1</v>
      </c>
      <c r="B5" s="3">
        <v>150000</v>
      </c>
      <c r="D5" s="4" t="s">
        <v>33</v>
      </c>
      <c r="E5" s="4">
        <v>33000</v>
      </c>
      <c r="G5" s="2" t="s">
        <v>17</v>
      </c>
      <c r="H5" s="2">
        <v>20000</v>
      </c>
    </row>
    <row r="6" spans="1:9" x14ac:dyDescent="0.3">
      <c r="A6" s="3" t="s">
        <v>2</v>
      </c>
      <c r="B6" s="3">
        <v>17000</v>
      </c>
      <c r="D6" s="4" t="s">
        <v>8</v>
      </c>
      <c r="E6" s="4">
        <v>77000</v>
      </c>
      <c r="G6" s="2" t="s">
        <v>47</v>
      </c>
      <c r="H6" s="2">
        <v>2400000</v>
      </c>
    </row>
    <row r="7" spans="1:9" x14ac:dyDescent="0.3">
      <c r="A7" s="3" t="s">
        <v>4</v>
      </c>
      <c r="B7" s="3">
        <v>400000</v>
      </c>
      <c r="D7" s="4"/>
      <c r="E7" s="4"/>
      <c r="G7" s="2" t="s">
        <v>51</v>
      </c>
      <c r="H7" s="2">
        <v>240000</v>
      </c>
    </row>
    <row r="8" spans="1:9" x14ac:dyDescent="0.3">
      <c r="A8" s="3" t="s">
        <v>19</v>
      </c>
      <c r="B8" s="3">
        <v>27000</v>
      </c>
      <c r="D8" s="4" t="s">
        <v>10</v>
      </c>
      <c r="E8" s="4">
        <v>21830</v>
      </c>
      <c r="G8" s="2" t="s">
        <v>8</v>
      </c>
      <c r="H8" s="2">
        <v>77000</v>
      </c>
    </row>
    <row r="9" spans="1:9" x14ac:dyDescent="0.3">
      <c r="A9" s="3" t="s">
        <v>5</v>
      </c>
      <c r="B9" s="3">
        <v>54348</v>
      </c>
      <c r="D9" s="4" t="s">
        <v>11</v>
      </c>
      <c r="E9" s="4">
        <v>46900</v>
      </c>
      <c r="G9" s="2" t="s">
        <v>49</v>
      </c>
      <c r="H9" s="2">
        <v>240000</v>
      </c>
    </row>
    <row r="10" spans="1:9" x14ac:dyDescent="0.3">
      <c r="A10" s="3" t="s">
        <v>6</v>
      </c>
      <c r="B10" s="3">
        <v>57311</v>
      </c>
      <c r="D10" s="4" t="s">
        <v>12</v>
      </c>
      <c r="E10" s="4">
        <v>352860</v>
      </c>
    </row>
    <row r="11" spans="1:9" x14ac:dyDescent="0.3">
      <c r="A11" s="3" t="s">
        <v>7</v>
      </c>
      <c r="B11" s="3">
        <v>102643</v>
      </c>
      <c r="D11" s="4" t="s">
        <v>13</v>
      </c>
      <c r="E11" s="4">
        <v>321720</v>
      </c>
    </row>
    <row r="12" spans="1:9" x14ac:dyDescent="0.3">
      <c r="A12" s="3" t="s">
        <v>9</v>
      </c>
      <c r="B12" s="3">
        <v>74060</v>
      </c>
      <c r="D12" s="4" t="s">
        <v>15</v>
      </c>
      <c r="E12" s="4">
        <v>10000</v>
      </c>
    </row>
    <row r="13" spans="1:9" x14ac:dyDescent="0.3">
      <c r="A13" s="3" t="s">
        <v>9</v>
      </c>
      <c r="B13" s="3">
        <v>44000</v>
      </c>
      <c r="D13" s="4" t="s">
        <v>16</v>
      </c>
      <c r="E13" s="4">
        <v>135000</v>
      </c>
    </row>
    <row r="14" spans="1:9" x14ac:dyDescent="0.3">
      <c r="A14" s="3" t="s">
        <v>14</v>
      </c>
      <c r="B14" s="3">
        <v>20670</v>
      </c>
      <c r="D14" s="4" t="s">
        <v>17</v>
      </c>
      <c r="E14" s="4">
        <v>70000</v>
      </c>
      <c r="I14" s="2">
        <f>SUM(H6,H7,H9)</f>
        <v>2880000</v>
      </c>
    </row>
    <row r="15" spans="1:9" x14ac:dyDescent="0.3">
      <c r="A15" s="3" t="s">
        <v>18</v>
      </c>
      <c r="B15" s="3">
        <v>379101</v>
      </c>
      <c r="D15" s="4" t="s">
        <v>21</v>
      </c>
      <c r="E15" s="4">
        <v>250000</v>
      </c>
      <c r="I15" s="2">
        <f>G26-I14</f>
        <v>1997000</v>
      </c>
    </row>
    <row r="16" spans="1:9" x14ac:dyDescent="0.3">
      <c r="A16" s="3" t="s">
        <v>20</v>
      </c>
      <c r="B16" s="3">
        <v>620000</v>
      </c>
      <c r="D16" s="4" t="s">
        <v>32</v>
      </c>
      <c r="E16" s="4">
        <v>120000</v>
      </c>
      <c r="I16" s="2">
        <f>I15/28</f>
        <v>71321.428571428565</v>
      </c>
    </row>
    <row r="17" spans="1:10" x14ac:dyDescent="0.3">
      <c r="A17" s="3" t="s">
        <v>22</v>
      </c>
      <c r="B17" s="3">
        <v>7000</v>
      </c>
      <c r="D17" s="4" t="s">
        <v>38</v>
      </c>
      <c r="E17" s="4">
        <v>800000</v>
      </c>
    </row>
    <row r="18" spans="1:10" x14ac:dyDescent="0.3">
      <c r="A18" s="3" t="s">
        <v>23</v>
      </c>
      <c r="B18" s="3">
        <v>35000</v>
      </c>
      <c r="D18" s="4" t="s">
        <v>39</v>
      </c>
      <c r="E18" s="4">
        <v>800000</v>
      </c>
    </row>
    <row r="19" spans="1:10" x14ac:dyDescent="0.3">
      <c r="A19" s="3" t="s">
        <v>24</v>
      </c>
      <c r="B19" s="3">
        <v>150000</v>
      </c>
      <c r="D19" s="4" t="s">
        <v>36</v>
      </c>
      <c r="E19" s="4">
        <v>1100000</v>
      </c>
    </row>
    <row r="20" spans="1:10" x14ac:dyDescent="0.3">
      <c r="A20" s="3" t="s">
        <v>30</v>
      </c>
      <c r="B20" s="3">
        <v>960000</v>
      </c>
      <c r="D20" s="4" t="s">
        <v>37</v>
      </c>
      <c r="E20" s="4">
        <v>660000</v>
      </c>
    </row>
    <row r="21" spans="1:10" x14ac:dyDescent="0.3">
      <c r="A21" s="3" t="s">
        <v>31</v>
      </c>
      <c r="B21" s="3">
        <v>120000</v>
      </c>
      <c r="D21" s="4" t="s">
        <v>0</v>
      </c>
      <c r="E21" s="4">
        <v>37680</v>
      </c>
    </row>
    <row r="22" spans="1:10" x14ac:dyDescent="0.3">
      <c r="A22" s="3"/>
      <c r="B22" s="3"/>
      <c r="D22" s="4" t="s">
        <v>44</v>
      </c>
      <c r="E22" s="4">
        <v>2500000</v>
      </c>
    </row>
    <row r="23" spans="1:10" x14ac:dyDescent="0.3">
      <c r="A23" s="3"/>
      <c r="B23" s="3"/>
      <c r="D23" s="4" t="s">
        <v>25</v>
      </c>
      <c r="E23" s="4">
        <v>2400000</v>
      </c>
    </row>
    <row r="25" spans="1:10" x14ac:dyDescent="0.3">
      <c r="A25" s="5" t="s">
        <v>28</v>
      </c>
      <c r="B25" s="5"/>
      <c r="D25" s="5" t="s">
        <v>29</v>
      </c>
      <c r="E25" s="5"/>
      <c r="G25" s="5" t="s">
        <v>48</v>
      </c>
      <c r="H25" s="5"/>
    </row>
    <row r="26" spans="1:10" x14ac:dyDescent="0.3">
      <c r="A26" s="5">
        <f>SUM(B2:B23)</f>
        <v>3718133</v>
      </c>
      <c r="B26" s="5"/>
      <c r="D26" s="5">
        <f>SUM(E2:E23)</f>
        <v>9789700</v>
      </c>
      <c r="E26" s="5"/>
      <c r="G26" s="5">
        <f>SUM(H2:H23)</f>
        <v>4877000</v>
      </c>
      <c r="H26" s="5"/>
      <c r="I26" s="2" t="s">
        <v>62</v>
      </c>
    </row>
    <row r="27" spans="1:10" x14ac:dyDescent="0.3">
      <c r="G27" s="2" t="s">
        <v>53</v>
      </c>
      <c r="H27" s="2">
        <f>G26/30</f>
        <v>162566.66666666666</v>
      </c>
      <c r="J27" s="2" t="s">
        <v>63</v>
      </c>
    </row>
    <row r="28" spans="1:10" x14ac:dyDescent="0.3">
      <c r="A28" s="6" t="s">
        <v>40</v>
      </c>
      <c r="B28" s="6"/>
      <c r="C28" s="6"/>
      <c r="D28" s="6">
        <f>SUM(A26,D26)</f>
        <v>13507833</v>
      </c>
      <c r="E28" s="6"/>
      <c r="G28" s="2" t="s">
        <v>54</v>
      </c>
      <c r="H28" s="2">
        <v>3276630</v>
      </c>
      <c r="I28" s="2">
        <f>H28-G26</f>
        <v>-1600370</v>
      </c>
      <c r="J28" s="2">
        <f>H28/30</f>
        <v>109221</v>
      </c>
    </row>
    <row r="29" spans="1:10" x14ac:dyDescent="0.3">
      <c r="A29" s="5" t="s">
        <v>42</v>
      </c>
      <c r="B29" s="5"/>
      <c r="C29" s="5"/>
      <c r="D29" s="5">
        <f>SUM(B3,B5,B7,B8,B9,B10,B11,B14,B19)</f>
        <v>1461972</v>
      </c>
      <c r="E29" s="5"/>
      <c r="G29" s="2" t="s">
        <v>55</v>
      </c>
      <c r="H29" s="2">
        <v>3988630</v>
      </c>
      <c r="I29" s="2">
        <f>H29-G26</f>
        <v>-888370</v>
      </c>
      <c r="J29" s="2">
        <f t="shared" ref="J29:J35" si="0">H29/30</f>
        <v>132954.33333333334</v>
      </c>
    </row>
    <row r="30" spans="1:10" x14ac:dyDescent="0.3">
      <c r="A30" s="5" t="s">
        <v>43</v>
      </c>
      <c r="B30" s="5"/>
      <c r="C30" s="5"/>
      <c r="D30" s="5">
        <f>SUM(B12,B13)</f>
        <v>118060</v>
      </c>
      <c r="E30" s="5"/>
      <c r="G30" s="2" t="s">
        <v>56</v>
      </c>
      <c r="H30" s="2">
        <v>3603600</v>
      </c>
      <c r="I30" s="2">
        <f>H30-G26</f>
        <v>-1273400</v>
      </c>
      <c r="J30" s="2">
        <f t="shared" si="0"/>
        <v>120120</v>
      </c>
    </row>
    <row r="31" spans="1:10" x14ac:dyDescent="0.3">
      <c r="A31" s="6" t="s">
        <v>52</v>
      </c>
      <c r="B31" s="6"/>
      <c r="C31" s="6"/>
      <c r="D31" s="6">
        <f>D28-G26</f>
        <v>8630833</v>
      </c>
      <c r="E31" s="6"/>
      <c r="G31" s="2" t="s">
        <v>57</v>
      </c>
    </row>
    <row r="32" spans="1:10" x14ac:dyDescent="0.3">
      <c r="A32" s="5" t="s">
        <v>50</v>
      </c>
      <c r="B32" s="5"/>
      <c r="C32" s="5"/>
      <c r="D32" s="5">
        <f>D31/30</f>
        <v>287694.43333333335</v>
      </c>
      <c r="E32" s="5"/>
      <c r="G32" s="2" t="s">
        <v>58</v>
      </c>
      <c r="H32" s="2">
        <v>3906560</v>
      </c>
      <c r="I32" s="2">
        <f>H32-G26</f>
        <v>-970440</v>
      </c>
      <c r="J32" s="2">
        <f t="shared" si="0"/>
        <v>130218.66666666667</v>
      </c>
    </row>
    <row r="33" spans="7:10" x14ac:dyDescent="0.3">
      <c r="G33" s="2" t="s">
        <v>59</v>
      </c>
      <c r="H33" s="2">
        <v>3171200</v>
      </c>
      <c r="I33" s="2">
        <f>H33-G26</f>
        <v>-1705800</v>
      </c>
      <c r="J33" s="2">
        <f t="shared" si="0"/>
        <v>105706.66666666667</v>
      </c>
    </row>
    <row r="34" spans="7:10" x14ac:dyDescent="0.3">
      <c r="G34" s="2" t="s">
        <v>60</v>
      </c>
      <c r="H34" s="2">
        <v>3518026</v>
      </c>
      <c r="I34" s="2">
        <f>H34-G26</f>
        <v>-1358974</v>
      </c>
      <c r="J34" s="2">
        <f t="shared" si="0"/>
        <v>117267.53333333334</v>
      </c>
    </row>
    <row r="35" spans="7:10" x14ac:dyDescent="0.3">
      <c r="G35" s="2" t="s">
        <v>61</v>
      </c>
      <c r="H35" s="2">
        <v>3423090</v>
      </c>
      <c r="I35" s="2">
        <f>H35-G26</f>
        <v>-1453910</v>
      </c>
      <c r="J35" s="2">
        <f t="shared" si="0"/>
        <v>114103</v>
      </c>
    </row>
    <row r="36" spans="7:10" x14ac:dyDescent="0.3">
      <c r="G36" s="2" t="s">
        <v>64</v>
      </c>
    </row>
    <row r="37" spans="7:10" x14ac:dyDescent="0.3">
      <c r="G37" s="2" t="s">
        <v>65</v>
      </c>
    </row>
    <row r="38" spans="7:10" x14ac:dyDescent="0.3">
      <c r="G38" s="2" t="s">
        <v>66</v>
      </c>
    </row>
    <row r="39" spans="7:10" x14ac:dyDescent="0.3">
      <c r="G39" s="2" t="s">
        <v>67</v>
      </c>
    </row>
    <row r="40" spans="7:10" x14ac:dyDescent="0.3">
      <c r="G40" s="5" t="s">
        <v>68</v>
      </c>
      <c r="H40" s="5"/>
      <c r="I40" s="2">
        <f>SUM(I28:I39)</f>
        <v>-9251264</v>
      </c>
    </row>
  </sheetData>
  <mergeCells count="20">
    <mergeCell ref="A25:B25"/>
    <mergeCell ref="D25:E25"/>
    <mergeCell ref="A26:B26"/>
    <mergeCell ref="D26:E26"/>
    <mergeCell ref="G40:H40"/>
    <mergeCell ref="G1:H1"/>
    <mergeCell ref="G25:H25"/>
    <mergeCell ref="G26:H26"/>
    <mergeCell ref="A31:C31"/>
    <mergeCell ref="D31:E31"/>
    <mergeCell ref="A32:C32"/>
    <mergeCell ref="D32:E32"/>
    <mergeCell ref="A28:C28"/>
    <mergeCell ref="D28:E28"/>
    <mergeCell ref="A29:C29"/>
    <mergeCell ref="A30:C30"/>
    <mergeCell ref="D29:E29"/>
    <mergeCell ref="D30:E30"/>
    <mergeCell ref="A1:B1"/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jinman</dc:creator>
  <cp:lastModifiedBy>최진만</cp:lastModifiedBy>
  <dcterms:created xsi:type="dcterms:W3CDTF">2022-08-30T13:56:57Z</dcterms:created>
  <dcterms:modified xsi:type="dcterms:W3CDTF">2022-09-11T05:13:29Z</dcterms:modified>
</cp:coreProperties>
</file>